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autoCompressPictures="0" defaultThemeVersion="166925"/>
  <xr:revisionPtr revIDLastSave="0" documentId="13_ncr:1_{25F55F28-806D-4DF3-B618-838C63C7FC89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Fiche" sheetId="1" r:id="rId1"/>
    <sheet name="Rolls+" sheetId="7" state="hidden" r:id="rId2"/>
    <sheet name="Values" sheetId="5" state="hidden" r:id="rId3"/>
    <sheet name="Body-Moves" sheetId="6" state="hidden" r:id="rId4"/>
  </sheets>
  <definedNames>
    <definedName name="_xlnm.Print_Area" localSheetId="0">Fiche!$A$1:$S$67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7" i="1" l="1"/>
  <c r="V38" i="1"/>
  <c r="K41" i="1" l="1"/>
  <c r="D41" i="1"/>
  <c r="W38" i="1"/>
  <c r="W36" i="1"/>
  <c r="E38" i="1"/>
  <c r="W40" i="1" l="1"/>
  <c r="W41" i="1" s="1"/>
  <c r="E41" i="1" s="1"/>
  <c r="V37" i="1" l="1"/>
  <c r="V36" i="1"/>
  <c r="V40" i="1" l="1"/>
  <c r="K37" i="1"/>
  <c r="D38" i="1"/>
  <c r="D37" i="1"/>
  <c r="V41" i="1" l="1"/>
  <c r="E37" i="1" s="1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2" i="6"/>
  <c r="Z3" i="5"/>
  <c r="Z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2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2" i="5"/>
  <c r="K30" i="1"/>
  <c r="K26" i="1"/>
  <c r="K22" i="1"/>
  <c r="K18" i="1"/>
  <c r="J30" i="1"/>
  <c r="I30" i="1"/>
  <c r="H30" i="1"/>
  <c r="G30" i="1"/>
  <c r="F30" i="1"/>
  <c r="E30" i="1"/>
  <c r="J26" i="1"/>
  <c r="I26" i="1"/>
  <c r="H26" i="1"/>
  <c r="G26" i="1"/>
  <c r="F26" i="1"/>
  <c r="E26" i="1"/>
  <c r="J22" i="1"/>
  <c r="I22" i="1"/>
  <c r="H22" i="1"/>
  <c r="G22" i="1"/>
  <c r="F22" i="1"/>
  <c r="E22" i="1"/>
  <c r="J18" i="1"/>
  <c r="I18" i="1"/>
  <c r="H18" i="1"/>
  <c r="G18" i="1"/>
  <c r="F18" i="1"/>
  <c r="E18" i="1"/>
  <c r="D30" i="1"/>
  <c r="D26" i="1"/>
  <c r="D22" i="1"/>
  <c r="D18" i="1"/>
  <c r="D14" i="1"/>
  <c r="K14" i="1"/>
  <c r="K29" i="1"/>
  <c r="J29" i="1"/>
  <c r="I29" i="1"/>
  <c r="H29" i="1"/>
  <c r="G29" i="1"/>
  <c r="F29" i="1"/>
  <c r="E29" i="1"/>
  <c r="D29" i="1"/>
  <c r="K25" i="1"/>
  <c r="J25" i="1"/>
  <c r="I25" i="1"/>
  <c r="H25" i="1"/>
  <c r="G25" i="1"/>
  <c r="F25" i="1"/>
  <c r="E25" i="1"/>
  <c r="D25" i="1"/>
  <c r="K21" i="1"/>
  <c r="J21" i="1"/>
  <c r="I21" i="1"/>
  <c r="H21" i="1"/>
  <c r="G21" i="1"/>
  <c r="F21" i="1"/>
  <c r="E21" i="1"/>
  <c r="D21" i="1"/>
  <c r="K17" i="1"/>
  <c r="J17" i="1"/>
  <c r="I17" i="1"/>
  <c r="H17" i="1"/>
  <c r="G17" i="1"/>
  <c r="F17" i="1"/>
  <c r="E17" i="1"/>
  <c r="D17" i="1"/>
  <c r="D13" i="1"/>
  <c r="K13" i="1"/>
  <c r="J13" i="1"/>
  <c r="I13" i="1"/>
  <c r="H13" i="1"/>
  <c r="G13" i="1"/>
  <c r="E13" i="1"/>
  <c r="F13" i="1"/>
  <c r="D15" i="1" l="1"/>
  <c r="E15" i="1"/>
  <c r="F15" i="1"/>
  <c r="F14" i="1"/>
  <c r="E14" i="1"/>
  <c r="I15" i="1"/>
  <c r="E39" i="1"/>
  <c r="L41" i="1" l="1"/>
  <c r="L37" i="1"/>
  <c r="R61" i="1"/>
  <c r="E43" i="1"/>
  <c r="K39" i="1"/>
  <c r="K43" i="1"/>
  <c r="K42" i="1"/>
  <c r="I42" i="1"/>
  <c r="G42" i="1"/>
  <c r="E42" i="1"/>
  <c r="I38" i="1"/>
  <c r="G38" i="1"/>
  <c r="K15" i="1"/>
  <c r="M13" i="1"/>
  <c r="D43" i="1"/>
  <c r="D42" i="1"/>
  <c r="K38" i="1"/>
  <c r="D39" i="1"/>
  <c r="K31" i="1"/>
  <c r="J31" i="1"/>
  <c r="I31" i="1"/>
  <c r="H31" i="1"/>
  <c r="G31" i="1"/>
  <c r="F31" i="1"/>
  <c r="E31" i="1"/>
  <c r="D31" i="1"/>
  <c r="K27" i="1"/>
  <c r="J27" i="1"/>
  <c r="I27" i="1"/>
  <c r="H27" i="1"/>
  <c r="G27" i="1"/>
  <c r="F27" i="1"/>
  <c r="E27" i="1"/>
  <c r="D27" i="1"/>
  <c r="K23" i="1"/>
  <c r="J23" i="1"/>
  <c r="I23" i="1"/>
  <c r="H23" i="1"/>
  <c r="G23" i="1"/>
  <c r="F23" i="1"/>
  <c r="E23" i="1"/>
  <c r="D23" i="1"/>
  <c r="K19" i="1"/>
  <c r="J19" i="1"/>
  <c r="I19" i="1"/>
  <c r="H19" i="1"/>
  <c r="G19" i="1"/>
  <c r="F19" i="1"/>
  <c r="E19" i="1"/>
  <c r="D19" i="1"/>
  <c r="G15" i="1"/>
  <c r="H15" i="1"/>
  <c r="J15" i="1"/>
  <c r="G14" i="1"/>
  <c r="H14" i="1"/>
  <c r="I14" i="1"/>
  <c r="J14" i="1"/>
  <c r="M29" i="1"/>
  <c r="M25" i="1"/>
  <c r="M21" i="1"/>
  <c r="M17" i="1"/>
  <c r="M15" i="1" l="1"/>
  <c r="R15" i="1" s="1"/>
  <c r="L39" i="1"/>
  <c r="R39" i="1" s="1"/>
  <c r="S39" i="1" s="1"/>
  <c r="L43" i="1" l="1"/>
  <c r="R43" i="1" l="1"/>
  <c r="S43" i="1" s="1"/>
  <c r="S45" i="1" l="1"/>
  <c r="M31" i="1"/>
  <c r="R31" i="1" s="1"/>
  <c r="S31" i="1" s="1"/>
  <c r="M27" i="1"/>
  <c r="R27" i="1" s="1"/>
  <c r="S27" i="1" s="1"/>
  <c r="M23" i="1"/>
  <c r="R23" i="1" s="1"/>
  <c r="S23" i="1" s="1"/>
  <c r="M19" i="1"/>
  <c r="R19" i="1" s="1"/>
  <c r="S19" i="1" s="1"/>
  <c r="S15" i="1" l="1"/>
  <c r="S33" i="1" s="1"/>
  <c r="S47" i="1" s="1"/>
  <c r="R6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tc={5D180C79-77F8-2C43-9381-0C584158212A}</author>
    <author>tc={55D31795-2024-0447-BD59-5429E9C4BD7D}</author>
    <author>tc={2BBB768F-6FB1-344F-A84E-36D12AC57FA6}</author>
    <author>tc={88659875-FB79-D342-932E-2FC5A762F037}</author>
  </authors>
  <commentList>
    <comment ref="F41" authorId="0" shapeId="0" xr:uid="{5D180C79-77F8-2C43-9381-0C584158212A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Includes all variations</t>
      </text>
    </comment>
    <comment ref="F45" authorId="1" shapeId="0" xr:uid="{55D31795-2024-0447-BD59-5429E9C4BD7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Includes all variations</t>
      </text>
    </comment>
    <comment ref="F50" authorId="2" shapeId="0" xr:uid="{2BBB768F-6FB1-344F-A84E-36D12AC57FA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Includes all variations</t>
      </text>
    </comment>
    <comment ref="F66" authorId="3" shapeId="0" xr:uid="{88659875-FB79-D342-932E-2FC5A762F03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Includes all variations</t>
      </text>
    </comment>
  </commentList>
</comments>
</file>

<file path=xl/sharedStrings.xml><?xml version="1.0" encoding="utf-8"?>
<sst xmlns="http://schemas.openxmlformats.org/spreadsheetml/2006/main" count="2234" uniqueCount="1246">
  <si>
    <t>Technical Merit</t>
  </si>
  <si>
    <t>Aerials</t>
  </si>
  <si>
    <t>Score</t>
  </si>
  <si>
    <t xml:space="preserve"> </t>
  </si>
  <si>
    <t>Components</t>
  </si>
  <si>
    <t>Performance Execution</t>
  </si>
  <si>
    <t>Composition/Choreography</t>
  </si>
  <si>
    <t>Interpretation</t>
  </si>
  <si>
    <t>Total Technical Merit Score</t>
  </si>
  <si>
    <t>Total Element score</t>
  </si>
  <si>
    <t>Rolls</t>
  </si>
  <si>
    <t>Total Program Score</t>
  </si>
  <si>
    <t>Total Components Score</t>
  </si>
  <si>
    <t>Component Name</t>
  </si>
  <si>
    <t>Average Aerials Score</t>
  </si>
  <si>
    <t>Average Rolls Score</t>
  </si>
  <si>
    <t>Drop entrance?
Yes = Y; 
No = N)</t>
  </si>
  <si>
    <t>Drop exit?
Yes = Y; 
No = N)</t>
  </si>
  <si>
    <t>Answers</t>
  </si>
  <si>
    <t>Y</t>
  </si>
  <si>
    <t>N</t>
  </si>
  <si>
    <t>Positive GOE Mark
(i.e. + 1)</t>
  </si>
  <si>
    <t xml:space="preserve">Negative GOE Mark
(use minus sign; i.e -1.0)  </t>
  </si>
  <si>
    <t>Declared Element</t>
  </si>
  <si>
    <t>Presented Element</t>
  </si>
  <si>
    <t>Coach responsability</t>
  </si>
  <si>
    <t>Legend</t>
  </si>
  <si>
    <t>Automatic calculation from tabulation</t>
  </si>
  <si>
    <t>Type of Aerials</t>
  </si>
  <si>
    <t>Travelling complex</t>
  </si>
  <si>
    <t>Stationary complex</t>
  </si>
  <si>
    <t>1 pure spins</t>
  </si>
  <si>
    <t>Free</t>
  </si>
  <si>
    <t>1 - Family of Aerial</t>
  </si>
  <si>
    <t>2 - Family of Aerial</t>
  </si>
  <si>
    <t>3 - Family of Aerial</t>
  </si>
  <si>
    <t>4 - Family of Aerial</t>
  </si>
  <si>
    <t>5 - Family of Aerial</t>
  </si>
  <si>
    <t>Declared Base Value</t>
  </si>
  <si>
    <t>Presented Base Value</t>
  </si>
  <si>
    <t>Base value -execution</t>
  </si>
  <si>
    <t>Type of Rolls section</t>
  </si>
  <si>
    <t>Vertical section</t>
  </si>
  <si>
    <t>Horizontal section</t>
  </si>
  <si>
    <t>1 - Type of rolls section</t>
  </si>
  <si>
    <t>Fall?
Yes = Y; 
No = N)</t>
  </si>
  <si>
    <t>Total number of drops and falls in the program</t>
  </si>
  <si>
    <t>Base Value</t>
  </si>
  <si>
    <t>Number of non-choreo aerials not required</t>
  </si>
  <si>
    <t>(2 points per aerials will be detracted from the average component score)</t>
  </si>
  <si>
    <t>Number of Drops in the middle</t>
  </si>
  <si>
    <t>(0.2 point per drop will be detracted from the average component score)</t>
  </si>
  <si>
    <t>Release*</t>
  </si>
  <si>
    <t>Movement 1*</t>
  </si>
  <si>
    <t>Movement 2*</t>
  </si>
  <si>
    <t>Movement 3*</t>
  </si>
  <si>
    <t>Movement 4*</t>
  </si>
  <si>
    <t>Movement 5*</t>
  </si>
  <si>
    <t>Movement 6*</t>
  </si>
  <si>
    <t>Catch*</t>
  </si>
  <si>
    <t>Technical Specialists responsibilty</t>
  </si>
  <si>
    <t>Execution Judges Panel responsibility</t>
  </si>
  <si>
    <t>Components Judges Panel responsibility</t>
  </si>
  <si>
    <t>Athlete Name</t>
  </si>
  <si>
    <t>Country</t>
  </si>
  <si>
    <t>Competition</t>
  </si>
  <si>
    <t>Event</t>
  </si>
  <si>
    <t>2 - Type of rolls section</t>
  </si>
  <si>
    <t>Required elements</t>
  </si>
  <si>
    <t>A-TC</t>
  </si>
  <si>
    <t>A-STC</t>
  </si>
  <si>
    <t>AerialCode</t>
  </si>
  <si>
    <t>Rolls Code</t>
  </si>
  <si>
    <t>VR</t>
  </si>
  <si>
    <t>HR</t>
  </si>
  <si>
    <t>A-FR</t>
  </si>
  <si>
    <t>Order of 
Presentation of required elements</t>
  </si>
  <si>
    <t>Chart</t>
  </si>
  <si>
    <t>Family</t>
  </si>
  <si>
    <t>Group</t>
  </si>
  <si>
    <t>Cell Ref</t>
  </si>
  <si>
    <t>Code</t>
  </si>
  <si>
    <t>Element &amp; Video Link</t>
  </si>
  <si>
    <t>Value</t>
  </si>
  <si>
    <t>Releases</t>
  </si>
  <si>
    <t>Vertical - Plain</t>
  </si>
  <si>
    <t>Standard</t>
  </si>
  <si>
    <t>E8</t>
  </si>
  <si>
    <t>V,1,0,0</t>
  </si>
  <si>
    <t>RH thumb flip</t>
  </si>
  <si>
    <t>Catches</t>
  </si>
  <si>
    <t>Plain</t>
  </si>
  <si>
    <t>D9</t>
  </si>
  <si>
    <t>1,0,0</t>
  </si>
  <si>
    <t>Right Hand</t>
  </si>
  <si>
    <t>Vertical - Off body</t>
  </si>
  <si>
    <t>E10</t>
  </si>
  <si>
    <t>V,3,0,0</t>
  </si>
  <si>
    <t>RH roll open hand</t>
  </si>
  <si>
    <t>E9</t>
  </si>
  <si>
    <t>1,0,-L</t>
  </si>
  <si>
    <t>Left Hand</t>
  </si>
  <si>
    <t>A-PS</t>
  </si>
  <si>
    <t>A</t>
  </si>
  <si>
    <t>F8</t>
  </si>
  <si>
    <t>V,1,A,1</t>
  </si>
  <si>
    <t>LH thumb flip</t>
  </si>
  <si>
    <t>F9</t>
  </si>
  <si>
    <t>1,A,1</t>
  </si>
  <si>
    <t>V-RH back hand</t>
  </si>
  <si>
    <t>Vertical - Reverse/ Direction change</t>
  </si>
  <si>
    <t>V,2,A,1</t>
  </si>
  <si>
    <t>LH/RH Back hand</t>
  </si>
  <si>
    <t>Back hand/Slap</t>
  </si>
  <si>
    <t>F10</t>
  </si>
  <si>
    <t>2,A,1</t>
  </si>
  <si>
    <t>V-LH head catch</t>
  </si>
  <si>
    <t>V,3,A,1</t>
  </si>
  <si>
    <t>Left elbow pop</t>
  </si>
  <si>
    <t>Inside element</t>
  </si>
  <si>
    <t>F12</t>
  </si>
  <si>
    <t>4,A,1</t>
  </si>
  <si>
    <t>V-RH/LH under leg</t>
  </si>
  <si>
    <t>Vertical - Inside elevation</t>
  </si>
  <si>
    <t>V,5,A,1</t>
  </si>
  <si>
    <t>Release while jumping bent legs</t>
  </si>
  <si>
    <t>No vision</t>
  </si>
  <si>
    <t>F14</t>
  </si>
  <si>
    <t>6,A,1</t>
  </si>
  <si>
    <t>V-LH back catch</t>
  </si>
  <si>
    <t>B</t>
  </si>
  <si>
    <t>H9</t>
  </si>
  <si>
    <t>V,2,B,1</t>
  </si>
  <si>
    <t>RH/LH reverse loop</t>
  </si>
  <si>
    <t>G14</t>
  </si>
  <si>
    <t>6,A,2</t>
  </si>
  <si>
    <t>V-RH back catch</t>
  </si>
  <si>
    <t>H10</t>
  </si>
  <si>
    <t>V,3,B,1</t>
  </si>
  <si>
    <t xml:space="preserve">Chiicken wing </t>
  </si>
  <si>
    <t>1,B,1</t>
  </si>
  <si>
    <t>V-LH back hand</t>
  </si>
  <si>
    <t>Vertical - Inside element</t>
  </si>
  <si>
    <t>H11</t>
  </si>
  <si>
    <t>V,4,B,1</t>
  </si>
  <si>
    <t>Open hand under kick</t>
  </si>
  <si>
    <t>2,B,1</t>
  </si>
  <si>
    <t>V-RH head catch</t>
  </si>
  <si>
    <t>I11</t>
  </si>
  <si>
    <t>V,4,B,2</t>
  </si>
  <si>
    <t>RH thumb flip under R/L leg fan kick</t>
  </si>
  <si>
    <t>H12</t>
  </si>
  <si>
    <t>4,B,1</t>
  </si>
  <si>
    <t>V-RH or LH under R/L leg (kick)</t>
  </si>
  <si>
    <t>C</t>
  </si>
  <si>
    <t>J12</t>
  </si>
  <si>
    <t>V,5,C,1</t>
  </si>
  <si>
    <t>With major body move</t>
  </si>
  <si>
    <t>I12</t>
  </si>
  <si>
    <t>4,B,2</t>
  </si>
  <si>
    <t>V-RH back hand - illusion or walkover</t>
  </si>
  <si>
    <t>D</t>
  </si>
  <si>
    <t>L10</t>
  </si>
  <si>
    <t>V,3,D,1</t>
  </si>
  <si>
    <t>Slap catch - immediate release</t>
  </si>
  <si>
    <t>4,C,1</t>
  </si>
  <si>
    <t>V-Back hand under leg</t>
  </si>
  <si>
    <t>L11</t>
  </si>
  <si>
    <t>V,4,D,1</t>
  </si>
  <si>
    <t>LH thumb flip under L or R leg fan kick</t>
  </si>
  <si>
    <t>Inside elevation</t>
  </si>
  <si>
    <t>J13</t>
  </si>
  <si>
    <t>5,C,1</t>
  </si>
  <si>
    <t>V-LH inside jump (bent legs)</t>
  </si>
  <si>
    <t>L12</t>
  </si>
  <si>
    <t>V,5,D,1</t>
  </si>
  <si>
    <t>Under front leg of grand jete</t>
  </si>
  <si>
    <t>J14</t>
  </si>
  <si>
    <t>6,C,1</t>
  </si>
  <si>
    <t>V-RH/LH blind</t>
  </si>
  <si>
    <t>Vertical - No Vision</t>
  </si>
  <si>
    <t>L13</t>
  </si>
  <si>
    <t>V,6,D,1</t>
  </si>
  <si>
    <t>From end of baton behind back</t>
  </si>
  <si>
    <t>Off body</t>
  </si>
  <si>
    <t>K11</t>
  </si>
  <si>
    <t>3,C,2</t>
  </si>
  <si>
    <t>V-Elbow pop (followed by RH catch)</t>
  </si>
  <si>
    <t>M10</t>
  </si>
  <si>
    <t>V,3,D,2</t>
  </si>
  <si>
    <t>Shoulder roll/arm circle release </t>
  </si>
  <si>
    <t>K12</t>
  </si>
  <si>
    <t>4,C,2</t>
  </si>
  <si>
    <t>V-Back hand under kick</t>
  </si>
  <si>
    <t>E</t>
  </si>
  <si>
    <t>O11</t>
  </si>
  <si>
    <t>V,4,E,1</t>
  </si>
  <si>
    <t>Inside walkover/cartwheel</t>
  </si>
  <si>
    <t>4,C,3</t>
  </si>
  <si>
    <t>V-Back hand in R leg fan kick</t>
  </si>
  <si>
    <t>O12</t>
  </si>
  <si>
    <t>V,5,E,1</t>
  </si>
  <si>
    <t xml:space="preserve">Release in grand jeté seconde </t>
  </si>
  <si>
    <t>M12</t>
  </si>
  <si>
    <t>4,C,4</t>
  </si>
  <si>
    <t>V-LH inside illusion</t>
  </si>
  <si>
    <t>P11</t>
  </si>
  <si>
    <t>V,4,E,2</t>
  </si>
  <si>
    <t>Inside illusion</t>
  </si>
  <si>
    <t>N12</t>
  </si>
  <si>
    <t>4,C,5</t>
  </si>
  <si>
    <t>V-Inside forward illusion</t>
  </si>
  <si>
    <t>P12</t>
  </si>
  <si>
    <t>V,5,E,2</t>
  </si>
  <si>
    <t>Inside side aerial</t>
  </si>
  <si>
    <t>4,C,6</t>
  </si>
  <si>
    <t>V-Inside cartwheel/ cartwheel to floor</t>
  </si>
  <si>
    <t>Horizontal - Plain</t>
  </si>
  <si>
    <t>F15</t>
  </si>
  <si>
    <t>H,1,A,1</t>
  </si>
  <si>
    <t>LH open</t>
  </si>
  <si>
    <t>4,C,7</t>
  </si>
  <si>
    <t>V-Inside non vertical illusion to floor</t>
  </si>
  <si>
    <t>H15</t>
  </si>
  <si>
    <t>H,1,B,1</t>
  </si>
  <si>
    <t>RH open</t>
  </si>
  <si>
    <t>Q12</t>
  </si>
  <si>
    <t>4,C,8</t>
  </si>
  <si>
    <t>V-Inside backbend onto floor (Moua)</t>
  </si>
  <si>
    <t>Horizontal - Reverse/ Direction change</t>
  </si>
  <si>
    <t>H16</t>
  </si>
  <si>
    <t>H,2,B,1</t>
  </si>
  <si>
    <t>Reverse direction</t>
  </si>
  <si>
    <t>R10</t>
  </si>
  <si>
    <t>2,D,1</t>
  </si>
  <si>
    <t>V-Slap catch</t>
  </si>
  <si>
    <t>Horizontal - Off body</t>
  </si>
  <si>
    <t>H17</t>
  </si>
  <si>
    <t>H,3,B,1</t>
  </si>
  <si>
    <t>From back of the RH, LH holding ball behind back</t>
  </si>
  <si>
    <t>R11</t>
  </si>
  <si>
    <t>3,D,1</t>
  </si>
  <si>
    <t>V-1/2 long arm roll - slap catch</t>
  </si>
  <si>
    <t>J16</t>
  </si>
  <si>
    <t>H,2,C,1</t>
  </si>
  <si>
    <t>Vertical to horizontal</t>
  </si>
  <si>
    <t>R12</t>
  </si>
  <si>
    <t>4,D,1</t>
  </si>
  <si>
    <t>V-Backhand inside illusion</t>
  </si>
  <si>
    <t>J17</t>
  </si>
  <si>
    <t>H,3,C,1</t>
  </si>
  <si>
    <t>Release catch same hand, immediate release</t>
  </si>
  <si>
    <t>R13</t>
  </si>
  <si>
    <t>5,D,1</t>
  </si>
  <si>
    <t>V-Backhand inside jump (bent legs)</t>
  </si>
  <si>
    <t>L17</t>
  </si>
  <si>
    <t>H,3,D,1</t>
  </si>
  <si>
    <t>Horizontal toss, kick with foot</t>
  </si>
  <si>
    <t>R14</t>
  </si>
  <si>
    <t>6,D,1</t>
  </si>
  <si>
    <t>V-LH blind facing forward (Travers)</t>
  </si>
  <si>
    <t>Horizontal - Inside element</t>
  </si>
  <si>
    <t>L18</t>
  </si>
  <si>
    <t>H,4,D,1</t>
  </si>
  <si>
    <t>Under leg (bent or straight)</t>
  </si>
  <si>
    <t>S11</t>
  </si>
  <si>
    <t>3,D,2</t>
  </si>
  <si>
    <t>V-Long arm roll</t>
  </si>
  <si>
    <t>Horizontal - Inside elevation</t>
  </si>
  <si>
    <t>L19</t>
  </si>
  <si>
    <t>H,5,D,1</t>
  </si>
  <si>
    <t>S12</t>
  </si>
  <si>
    <t>4,D,2</t>
  </si>
  <si>
    <t>V-Inside walkover</t>
  </si>
  <si>
    <t>O19</t>
  </si>
  <si>
    <t>H,5,E,1</t>
  </si>
  <si>
    <t>During back handspring</t>
  </si>
  <si>
    <t>T12</t>
  </si>
  <si>
    <t>4,E,1</t>
  </si>
  <si>
    <t>V-Back hand inside walkover</t>
  </si>
  <si>
    <t>T13</t>
  </si>
  <si>
    <t>5,E,2</t>
  </si>
  <si>
    <t>V-Inside aerial</t>
  </si>
  <si>
    <t>U12</t>
  </si>
  <si>
    <t>4,E,2</t>
  </si>
  <si>
    <t>V-LH inside switch walkover</t>
  </si>
  <si>
    <t>V12</t>
  </si>
  <si>
    <t>4,E,3</t>
  </si>
  <si>
    <t>V-Inside walkover on elbows</t>
  </si>
  <si>
    <t>W12</t>
  </si>
  <si>
    <t>4,E,4</t>
  </si>
  <si>
    <t>V-Inside back walkover</t>
  </si>
  <si>
    <t>H-RH back hand</t>
  </si>
  <si>
    <t>H-LH head catch</t>
  </si>
  <si>
    <t>H-RH/LH under leg</t>
  </si>
  <si>
    <t>H-LH back catch</t>
  </si>
  <si>
    <t>H-RH back catch</t>
  </si>
  <si>
    <t>H-LH back hand</t>
  </si>
  <si>
    <t>H-RH head catch</t>
  </si>
  <si>
    <t>H-RH or LH under R/L leg (kick)</t>
  </si>
  <si>
    <t>H-RH back hand - illusion or walkover</t>
  </si>
  <si>
    <t>H-Back hand under leg</t>
  </si>
  <si>
    <t>H-LH inside jump (bent legs)</t>
  </si>
  <si>
    <t>H-RH/LH blind</t>
  </si>
  <si>
    <t>H-Elbow pop (followed by RH catch)</t>
  </si>
  <si>
    <t>H-Back hand under kick</t>
  </si>
  <si>
    <t>H-Back hand in R leg fan kick</t>
  </si>
  <si>
    <t>H-LH inside illusion</t>
  </si>
  <si>
    <t>H-Inside forward illusion</t>
  </si>
  <si>
    <t>H-Inside cartwheel/ cartwheel to floor</t>
  </si>
  <si>
    <t>H-Inside non vertical illusion to floor</t>
  </si>
  <si>
    <t>H-Inside backbend onto floor (Moua)</t>
  </si>
  <si>
    <t>H-Slap catch</t>
  </si>
  <si>
    <t>H-1/2 long arm roll - slap catch</t>
  </si>
  <si>
    <t>H-Backhand inside illusion</t>
  </si>
  <si>
    <t>H-Backhand inside jump (bent legs)</t>
  </si>
  <si>
    <t>H-LH blind facing forward (Travers)</t>
  </si>
  <si>
    <t>H-Long arm roll</t>
  </si>
  <si>
    <t>H-Inside walkover</t>
  </si>
  <si>
    <t>H-Back hand inside walkover</t>
  </si>
  <si>
    <t>H-Inside aerial</t>
  </si>
  <si>
    <t>H-LH inside switch walkover</t>
  </si>
  <si>
    <t>H-Inside walkover on elbows</t>
  </si>
  <si>
    <t>H-Inside back walkover</t>
  </si>
  <si>
    <t>Code&amp;Descritpion</t>
  </si>
  <si>
    <t xml:space="preserve">Body </t>
  </si>
  <si>
    <t>Mixed Complex</t>
  </si>
  <si>
    <t>F40</t>
  </si>
  <si>
    <t>MC.1.A.1</t>
  </si>
  <si>
    <t>Sissonne en déplacement</t>
  </si>
  <si>
    <t>G40</t>
  </si>
  <si>
    <t>MC.1.A.2</t>
  </si>
  <si>
    <t>Saut de biche</t>
  </si>
  <si>
    <t>G41</t>
  </si>
  <si>
    <t>MC.2.A.2</t>
  </si>
  <si>
    <t>Saut jazz pied tête</t>
  </si>
  <si>
    <t>I41</t>
  </si>
  <si>
    <t>MC.2.B.2</t>
  </si>
  <si>
    <t>Russian Sit Jump</t>
  </si>
  <si>
    <t>G42</t>
  </si>
  <si>
    <t>MC.3.A.2</t>
  </si>
  <si>
    <t>Cabriole front/side/ back</t>
  </si>
  <si>
    <t>K42</t>
  </si>
  <si>
    <t>MC.3.C.1</t>
  </si>
  <si>
    <t>Cabriole back with a beat (2 total beats)</t>
  </si>
  <si>
    <t>K43</t>
  </si>
  <si>
    <t>MC.4.C.1</t>
  </si>
  <si>
    <t>Cabriole front with a beat (2 total beats)</t>
  </si>
  <si>
    <t>J44</t>
  </si>
  <si>
    <t>MC.5.B.3</t>
  </si>
  <si>
    <t>Garrison/ floor leap/waterfall</t>
  </si>
  <si>
    <t>Spins</t>
  </si>
  <si>
    <t>S.1.A.1</t>
  </si>
  <si>
    <t>1 spin</t>
  </si>
  <si>
    <t>G9</t>
  </si>
  <si>
    <t>S.2.A.2</t>
  </si>
  <si>
    <t>Air tour - single</t>
  </si>
  <si>
    <t>S.3.B.1</t>
  </si>
  <si>
    <t xml:space="preserve">Attitude turn in/out </t>
  </si>
  <si>
    <t>K10</t>
  </si>
  <si>
    <t>S.3.C.1</t>
  </si>
  <si>
    <t>Battement hold 1 spin</t>
  </si>
  <si>
    <t>S.4.B.1</t>
  </si>
  <si>
    <t>Arabesque turnin/out</t>
  </si>
  <si>
    <t>G12</t>
  </si>
  <si>
    <t>S.5.A.2</t>
  </si>
  <si>
    <t xml:space="preserve">1 spin piqué in/out  </t>
  </si>
  <si>
    <t>K13</t>
  </si>
  <si>
    <t>S.6.C.1</t>
  </si>
  <si>
    <t>Axel 1.5 spin</t>
  </si>
  <si>
    <t>Stationary Dance</t>
  </si>
  <si>
    <t>G15</t>
  </si>
  <si>
    <t>SD.1.A.2</t>
  </si>
  <si>
    <t>Battement front/side</t>
  </si>
  <si>
    <t>SD.1.B.1</t>
  </si>
  <si>
    <t>Pied tête</t>
  </si>
  <si>
    <t>G16</t>
  </si>
  <si>
    <t>SD.2.A.2</t>
  </si>
  <si>
    <t>Attitude</t>
  </si>
  <si>
    <t>SD.2.B.1</t>
  </si>
  <si>
    <t>Fan Kick</t>
  </si>
  <si>
    <t>I15</t>
  </si>
  <si>
    <t>SD.2.B.2</t>
  </si>
  <si>
    <t>Battement hold front/side</t>
  </si>
  <si>
    <t>G17</t>
  </si>
  <si>
    <t>SD.3.A.2</t>
  </si>
  <si>
    <t>Arabesque</t>
  </si>
  <si>
    <t>Stationary Gymnastics</t>
  </si>
  <si>
    <t>G19</t>
  </si>
  <si>
    <t>SG.1.A.2</t>
  </si>
  <si>
    <t>Split side</t>
  </si>
  <si>
    <t>H19</t>
  </si>
  <si>
    <t>SG.1.B.1</t>
  </si>
  <si>
    <t>Front split front</t>
  </si>
  <si>
    <t>I19</t>
  </si>
  <si>
    <t>SG.1.B.2</t>
  </si>
  <si>
    <t>Onde/wave from up/from down</t>
  </si>
  <si>
    <t>J19</t>
  </si>
  <si>
    <t>SG.1.B.3</t>
  </si>
  <si>
    <t>Charlotte Forearm Stand</t>
  </si>
  <si>
    <t>K19</t>
  </si>
  <si>
    <t>SG.1.C.1</t>
  </si>
  <si>
    <t>Cambré</t>
  </si>
  <si>
    <t>P19</t>
  </si>
  <si>
    <t>SG.1.D.2</t>
  </si>
  <si>
    <t>Windmill to chest stand</t>
  </si>
  <si>
    <t>I20</t>
  </si>
  <si>
    <t>SG.2.B.2</t>
  </si>
  <si>
    <t>Illusion forward or reverse</t>
  </si>
  <si>
    <t>Travelling Complex - Basic Travelling</t>
  </si>
  <si>
    <t>Foundation</t>
  </si>
  <si>
    <t>E23</t>
  </si>
  <si>
    <t>TC.1.0.0</t>
  </si>
  <si>
    <t>Chassé</t>
  </si>
  <si>
    <t>F23</t>
  </si>
  <si>
    <t>TC.1.A.1</t>
  </si>
  <si>
    <t>Tour chainé</t>
  </si>
  <si>
    <t>Travelling Complex - Jumps</t>
  </si>
  <si>
    <t>G30</t>
  </si>
  <si>
    <t>TC.10.A.2</t>
  </si>
  <si>
    <t>Jete jazz bent legs</t>
  </si>
  <si>
    <t>Travel Complex - Jump</t>
  </si>
  <si>
    <t>H30</t>
  </si>
  <si>
    <t>TC.10.B.1</t>
  </si>
  <si>
    <t>Stag leap</t>
  </si>
  <si>
    <t>I30</t>
  </si>
  <si>
    <t>TC.10.B.2</t>
  </si>
  <si>
    <t>Italian pas de chat</t>
  </si>
  <si>
    <t>K30</t>
  </si>
  <si>
    <t>TC.10.C.1</t>
  </si>
  <si>
    <t>Tour jeté (hip level with legs)</t>
  </si>
  <si>
    <t>I31</t>
  </si>
  <si>
    <t>TC.11.B.2</t>
  </si>
  <si>
    <t>Grand jeté</t>
  </si>
  <si>
    <t>K31</t>
  </si>
  <si>
    <t>TC.11.C.1</t>
  </si>
  <si>
    <t>Switch Leap to R/L</t>
  </si>
  <si>
    <t>K32</t>
  </si>
  <si>
    <t>TC.12.C.1</t>
  </si>
  <si>
    <t xml:space="preserve">Grand jeté (à la seconde  </t>
  </si>
  <si>
    <t>M32</t>
  </si>
  <si>
    <t>TC.12.C.3</t>
  </si>
  <si>
    <t>Switch Leap (to second)</t>
  </si>
  <si>
    <t>K33</t>
  </si>
  <si>
    <t>TC.13.C.1</t>
  </si>
  <si>
    <t>Calypso/Baryshnikov</t>
  </si>
  <si>
    <t>Travel Complex - Acrobatics</t>
  </si>
  <si>
    <t>I34</t>
  </si>
  <si>
    <t>TC.14.B.2</t>
  </si>
  <si>
    <t>Cartwheel* (all variants)</t>
  </si>
  <si>
    <t>K34</t>
  </si>
  <si>
    <t>TC.14.C.1</t>
  </si>
  <si>
    <t>Butterfly</t>
  </si>
  <si>
    <t>L34</t>
  </si>
  <si>
    <t>TC.14.C.2</t>
  </si>
  <si>
    <t>Side aerial</t>
  </si>
  <si>
    <t>I35</t>
  </si>
  <si>
    <t>TC.15.B.2</t>
  </si>
  <si>
    <t>Round off</t>
  </si>
  <si>
    <t>J35</t>
  </si>
  <si>
    <t>TC.15.B.3</t>
  </si>
  <si>
    <t>Front walkover* (all variants)</t>
  </si>
  <si>
    <t>K35</t>
  </si>
  <si>
    <t>TC.15.C.1</t>
  </si>
  <si>
    <t>Switch front walkover</t>
  </si>
  <si>
    <t>M35</t>
  </si>
  <si>
    <t>TC.15.C.3</t>
  </si>
  <si>
    <t>Front aerial</t>
  </si>
  <si>
    <t>K36</t>
  </si>
  <si>
    <t>TC.16.C.1</t>
  </si>
  <si>
    <t>Flip to sit</t>
  </si>
  <si>
    <t>N36</t>
  </si>
  <si>
    <t>TC.16.C.4</t>
  </si>
  <si>
    <t>Front aerial flip to sit</t>
  </si>
  <si>
    <t>L37</t>
  </si>
  <si>
    <t>TC.17.C.2</t>
  </si>
  <si>
    <t>Back walkover* (all variants)</t>
  </si>
  <si>
    <t>M37</t>
  </si>
  <si>
    <t>TC.17.C.3</t>
  </si>
  <si>
    <t>Switch back walkover</t>
  </si>
  <si>
    <t>O37</t>
  </si>
  <si>
    <t>TC.17.D.1</t>
  </si>
  <si>
    <t xml:space="preserve">Standing back tuck </t>
  </si>
  <si>
    <t>P37</t>
  </si>
  <si>
    <t>TC.17.D.2</t>
  </si>
  <si>
    <t xml:space="preserve">Onodi </t>
  </si>
  <si>
    <t>Q37</t>
  </si>
  <si>
    <t>TC.17.D.3</t>
  </si>
  <si>
    <t>Back layout step out</t>
  </si>
  <si>
    <t>L38</t>
  </si>
  <si>
    <t>TC.18.C.2</t>
  </si>
  <si>
    <t>Valdez</t>
  </si>
  <si>
    <t>O38</t>
  </si>
  <si>
    <t>TC.18.D.1</t>
  </si>
  <si>
    <t xml:space="preserve">Back handspring </t>
  </si>
  <si>
    <t>E24</t>
  </si>
  <si>
    <t>TC.2.0.0</t>
  </si>
  <si>
    <t>Glissade</t>
  </si>
  <si>
    <t>E25</t>
  </si>
  <si>
    <t>TC.3.0.0</t>
  </si>
  <si>
    <t>Pas de Bourrée</t>
  </si>
  <si>
    <t>F25</t>
  </si>
  <si>
    <t>TC.3.A.1</t>
  </si>
  <si>
    <t>Pas de chat</t>
  </si>
  <si>
    <t>Travelling Complex - Floor</t>
  </si>
  <si>
    <t>F26</t>
  </si>
  <si>
    <t>TC.6.A.1</t>
  </si>
  <si>
    <t>1 turn on the floor</t>
  </si>
  <si>
    <t>G26</t>
  </si>
  <si>
    <t>TC.6.A.2</t>
  </si>
  <si>
    <t>Glissade bassinrelevé</t>
  </si>
  <si>
    <t>G27</t>
  </si>
  <si>
    <t>TC.7.A.2</t>
  </si>
  <si>
    <t>Eventail fan</t>
  </si>
  <si>
    <t>Travel Complex - Floor</t>
  </si>
  <si>
    <t>J27</t>
  </si>
  <si>
    <t>TC.7.B.3</t>
  </si>
  <si>
    <t>Fish Flop</t>
  </si>
  <si>
    <t>M27</t>
  </si>
  <si>
    <t>TC.7.C.3</t>
  </si>
  <si>
    <t>Rolling tinisca</t>
  </si>
  <si>
    <t>O27</t>
  </si>
  <si>
    <t>TC.7.D.1</t>
  </si>
  <si>
    <t>Rolling tinisca with split leg to standing</t>
  </si>
  <si>
    <t>G28</t>
  </si>
  <si>
    <t>TC.8.A.2</t>
  </si>
  <si>
    <t>Somersault* (all variants)</t>
  </si>
  <si>
    <t>G29</t>
  </si>
  <si>
    <t>TC.9.A.2</t>
  </si>
  <si>
    <t>Saut de Basque (1/2 spin)</t>
  </si>
  <si>
    <t>K29</t>
  </si>
  <si>
    <t>TC.9.C.1</t>
  </si>
  <si>
    <t>Saut de basque (1 and 1/2 turn)</t>
  </si>
  <si>
    <t>-</t>
  </si>
  <si>
    <t>GOE</t>
  </si>
  <si>
    <t>Neg GOE</t>
  </si>
  <si>
    <t>FAMILY</t>
  </si>
  <si>
    <t>CATEGORY</t>
  </si>
  <si>
    <t>CODE </t>
  </si>
  <si>
    <t>DESCRIPTION</t>
  </si>
  <si>
    <t>Code + Description</t>
  </si>
  <si>
    <t>GROUP</t>
  </si>
  <si>
    <t>HAND/WRIST (HW)</t>
  </si>
  <si>
    <t>HAND ROLL</t>
  </si>
  <si>
    <t>V.HW.1</t>
  </si>
  <si>
    <t>HAND ROLL  R or L hand Fwd or Rev</t>
  </si>
  <si>
    <t>V.HW.1-HAND ROLL  R or L hand Fwd or Rev</t>
  </si>
  <si>
    <t>F</t>
  </si>
  <si>
    <t>V.HW.1.B</t>
  </si>
  <si>
    <t>HAND OR THUMB TRAP (Direction change) R or L thumb fwd or Rev</t>
  </si>
  <si>
    <t>V.HW.1.B-HAND OR THUMB TRAP (Direction change) R or L thumb fwd or Rev</t>
  </si>
  <si>
    <t>M.B.M + N.ST.C</t>
  </si>
  <si>
    <t>PADDLES</t>
  </si>
  <si>
    <t>V.HW.2</t>
  </si>
  <si>
    <t>PADDLES Fwd or Rev</t>
  </si>
  <si>
    <t>V.HW.2-PADDLES Fwd or Rev</t>
  </si>
  <si>
    <t>V.HW.2.A</t>
  </si>
  <si>
    <t>PADDLES WITH TURN Fwd (turn to L) Rev (turn to R)</t>
  </si>
  <si>
    <t>V.HW.2.A-PADDLES WITH TURN Fwd (turn to L) Rev (turn to R)</t>
  </si>
  <si>
    <t>WRIST ROLL</t>
  </si>
  <si>
    <t>V.HW.3</t>
  </si>
  <si>
    <t>WRIST ROLL R or L  Fwd or Rev</t>
  </si>
  <si>
    <t>V.HW.3-WRIST ROLL R or L  Fwd or Rev</t>
  </si>
  <si>
    <t>V.HW.4</t>
  </si>
  <si>
    <t>DOUBLE WRIST ROLL Fwd or Rev</t>
  </si>
  <si>
    <t>V.HW.4-DOUBLE WRIST ROLL Fwd or Rev</t>
  </si>
  <si>
    <t>V.HW.5</t>
  </si>
  <si>
    <t>CONTINUOS WRIST ROLL Fwd or Rev</t>
  </si>
  <si>
    <t>V.HW.5-CONTINUOS WRIST ROLL Fwd or Rev</t>
  </si>
  <si>
    <t>FISHTAIL</t>
  </si>
  <si>
    <t>V.HW.6</t>
  </si>
  <si>
    <t>FWD FISHTAIL R or L</t>
  </si>
  <si>
    <t>V.HW.6-FWD FISHTAIL R or L</t>
  </si>
  <si>
    <t>V.HW.6.B</t>
  </si>
  <si>
    <t>REV. FISHTAILS R or L  </t>
  </si>
  <si>
    <t>V.HW.6.B-REV. FISHTAILS R or L  </t>
  </si>
  <si>
    <t>CARRY</t>
  </si>
  <si>
    <t>V.HW.7.A</t>
  </si>
  <si>
    <t>BACK OF HAND CARRY R or L Half to One Spin Without chaine'</t>
  </si>
  <si>
    <t>V.HW.7.A-BACK OF HAND CARRY R or L Half to One Spin Without chaine'</t>
  </si>
  <si>
    <t>V.HW.7.B</t>
  </si>
  <si>
    <t>BACK OF HAND CARRY R or L 1 1/2 to spins Without chaine'</t>
  </si>
  <si>
    <t>V.HW.7.B-BACK OF HAND CARRY R or L 1 1/2 to spins Without chaine'</t>
  </si>
  <si>
    <t>V.HW.7.C</t>
  </si>
  <si>
    <t>BACK OF HAND CARRY R or L 2 or more spins with chainé</t>
  </si>
  <si>
    <t>V.HW.7.C-BACK OF HAND CARRY R or L 2 or more spins with chainé</t>
  </si>
  <si>
    <t>ARM/SHOULDER (A/S)</t>
  </si>
  <si>
    <t>ARM ROLL</t>
  </si>
  <si>
    <t>V.AS.1</t>
  </si>
  <si>
    <t>ONE ARM ROLL R or L Fwd or Rev</t>
  </si>
  <si>
    <t>V.AS.1-ONE ARM ROLL R or L Fwd or Rev</t>
  </si>
  <si>
    <t>V.AS.2</t>
  </si>
  <si>
    <t>DOUBLE ARM ROLL Fwd or Rev</t>
  </si>
  <si>
    <t>V.AS.2-DOUBLE ARM ROLL Fwd or Rev</t>
  </si>
  <si>
    <t>LAYOUT</t>
  </si>
  <si>
    <t>V.AS.3</t>
  </si>
  <si>
    <t>LAYOUT ROLL R or L</t>
  </si>
  <si>
    <t>V.AS.3-LAYOUT ROLL R or L</t>
  </si>
  <si>
    <t>V.AS.3.B</t>
  </si>
  <si>
    <t>LAYOUT LIFT OFF R or L</t>
  </si>
  <si>
    <t>V.AS.3.B-LAYOUT LIFT OFF R or L</t>
  </si>
  <si>
    <t>ARM/SHOULDER</t>
  </si>
  <si>
    <t>V.AS.4.A</t>
  </si>
  <si>
    <t>HALF ANGEL ROLL R or L</t>
  </si>
  <si>
    <t>V.AS.4.A-HALF ANGEL ROLL R or L</t>
  </si>
  <si>
    <t>V.AS.4.B</t>
  </si>
  <si>
    <t>ONE  ANGEL ROLL R or L</t>
  </si>
  <si>
    <t>V.AS.4.B-ONE  ANGEL ROLL R or L</t>
  </si>
  <si>
    <t>V.AS.4.C</t>
  </si>
  <si>
    <t>ANGEL ROLL LIFT OFF R or L</t>
  </si>
  <si>
    <t>V.AS.4.C-ANGEL ROLL LIFT OFF R or L</t>
  </si>
  <si>
    <t>V.AS.4.D</t>
  </si>
  <si>
    <t>DOUBLE ANGEL ROLL W/LIFTOFF Same arm</t>
  </si>
  <si>
    <t>V.AS.4.D-DOUBLE ANGEL ROLL W/LIFTOFF Same arm</t>
  </si>
  <si>
    <t>V.AS.5.C</t>
  </si>
  <si>
    <t>FRONT NECK ANGEL ROLL R or L</t>
  </si>
  <si>
    <t>V.AS.5.C-FRONT NECK ANGEL ROLL R or L</t>
  </si>
  <si>
    <t>ANGEL ROLL</t>
  </si>
  <si>
    <t>V.AS.6.C</t>
  </si>
  <si>
    <t>TWO ANGEL ROLLS (turning same Direction) R to L, R to L L to R, L to R</t>
  </si>
  <si>
    <t>V.AS.6.C-TWO ANGEL ROLLS (turning same Direction) R to L, R to L L to R, L to R</t>
  </si>
  <si>
    <t>V.AS.6.D</t>
  </si>
  <si>
    <t>CONTINUOS (3+) ANGEL ROLLS (turning same direction) R to L, R to L L to R, L to R</t>
  </si>
  <si>
    <t>V.AS.6.D-CONTINUOS (3+) ANGEL ROLLS (turning same direction) R to L, R to L L to R, L to R</t>
  </si>
  <si>
    <t>V.AS.7.C</t>
  </si>
  <si>
    <t>DOUBLE ANGEL ROLL CHANGING ARMS w/PIVOT R to L, R to L, L to R, L to R</t>
  </si>
  <si>
    <t>V.AS.7.C-DOUBLE ANGEL ROLL CHANGING ARMS w/PIVOT R to L, R to L, L to R, L to R</t>
  </si>
  <si>
    <t>V.AS.7.D</t>
  </si>
  <si>
    <t>CONTINUOS ANGEL ROLL CHANGING ARMS w/PIVOT R to L, R to L, L to R, L to R</t>
  </si>
  <si>
    <t>V.AS.7.D-CONTINUOS ANGEL ROLL CHANGING ARMS w/PIVOT R to L, R to L, L to R, L to R</t>
  </si>
  <si>
    <t>V.AS.8.C</t>
  </si>
  <si>
    <t>DOUBLE ANGEL ROLL w/LIFT OFF, CH.ARMS w/PIVOT R to L, R to L, L to R, L to R</t>
  </si>
  <si>
    <t>V.AS.8.C-DOUBLE ANGEL ROLL w/LIFT OFF, CH.ARMS w/PIVOT R to L, R to L, L to R, L to R</t>
  </si>
  <si>
    <t>V.AS.8.D</t>
  </si>
  <si>
    <t>CONTINUOS ANGEL ROLL w/LIFT OFF, CH. ARMS w/PIVOT R to L, R to L</t>
  </si>
  <si>
    <t>V.AS.8.D-CONTINUOS ANGEL ROLL w/LIFT OFF, CH. ARMS w/PIVOT R to L, R to L</t>
  </si>
  <si>
    <t>ARM CARRY</t>
  </si>
  <si>
    <t>V.AS.9.B</t>
  </si>
  <si>
    <t>HALF ARM CARRY</t>
  </si>
  <si>
    <t>V.AS.9.B-HALF ARM CARRY</t>
  </si>
  <si>
    <t>V.AS.9.C</t>
  </si>
  <si>
    <t>FULL ARM CARRY R to L </t>
  </si>
  <si>
    <t>V.AS.9.C-FULL ARM CARRY R to L </t>
  </si>
  <si>
    <t>V.AS.9.E</t>
  </si>
  <si>
    <t>L ARM CARRY (3 OR MORE TURNS OR SPINS) Pattern change from V to H</t>
  </si>
  <si>
    <t>V.AS.9.E-L ARM CARRY (3 OR MORE TURNS OR SPINS) Pattern change from V to H</t>
  </si>
  <si>
    <t>ELBOW (EL)</t>
  </si>
  <si>
    <t>ELBOW ROLL</t>
  </si>
  <si>
    <t>V.EL.1</t>
  </si>
  <si>
    <t>SINGLE ELBOW ROLL R to L Fwd or Rev</t>
  </si>
  <si>
    <t>V.EL.1-SINGLE ELBOW ROLL R to L Fwd or Rev</t>
  </si>
  <si>
    <t>V.EL.2</t>
  </si>
  <si>
    <t>DOUBLE ELBOW ROLL Fwd or Rev</t>
  </si>
  <si>
    <t>V.EL.2-DOUBLE ELBOW ROLL Fwd or Rev</t>
  </si>
  <si>
    <t>V.EL. 3.A</t>
  </si>
  <si>
    <t>DOUBLE ELBOW ROLL W/LAYOUT Fwd or Rev</t>
  </si>
  <si>
    <t>V.EL.3.A-DOUBLE ELBOW ROLL W/LAYOUT Fwd or Rev</t>
  </si>
  <si>
    <t>COMBINATION</t>
  </si>
  <si>
    <t>V.EL.4 .A</t>
  </si>
  <si>
    <t>ELBOW WRIST EXTENSION ROLL R or L</t>
  </si>
  <si>
    <t>V.EL.4.A-ELBOW WRIST EXTENSION ROLL R or L</t>
  </si>
  <si>
    <t>HAND/ELBOW</t>
  </si>
  <si>
    <t>V.EL. 5.A</t>
  </si>
  <si>
    <t>WRIST ELBOW RETRACTION ROLL R to L</t>
  </si>
  <si>
    <t>V.EL.5.A-WRIST ELBOW RETRACTION ROLL R to L</t>
  </si>
  <si>
    <t>LADDERS</t>
  </si>
  <si>
    <t>V.EL.6.A</t>
  </si>
  <si>
    <t>LADDER (3-5 ALTERNING ELBOWS) Fwd or Rev</t>
  </si>
  <si>
    <t>V.EL.6.A-LADDER (3-5 ALTERNING ELBOWS) Fwd or Rev</t>
  </si>
  <si>
    <t>V.EL.6.B</t>
  </si>
  <si>
    <t>CONTINUOS LADDERS (6 ALTERNATING ELBOWS OR MORE) Fwd or Rev</t>
  </si>
  <si>
    <t>V.EL.6.B-CONTINUOS LADDERS (6 ALTERNATING ELBOWS OR MORE) Fwd or Rev</t>
  </si>
  <si>
    <t>ELBOW DIRECTION</t>
  </si>
  <si>
    <t>V.EL.7</t>
  </si>
  <si>
    <t>SINGLE ELBOW TRAP R to L Fwd or Rev</t>
  </si>
  <si>
    <t>V.EL.7-SINGLE ELBOW TRAP R to L Fwd or Rev</t>
  </si>
  <si>
    <t>CHANGE</t>
  </si>
  <si>
    <t>V.EL.7.A</t>
  </si>
  <si>
    <t>CONTINUOS ELBOW TRAPS R or L Fwd or Rev</t>
  </si>
  <si>
    <t>V.EL.7.A-CONTINUOS ELBOW TRAPS R or L Fwd or Rev</t>
  </si>
  <si>
    <t>V.EL.8</t>
  </si>
  <si>
    <t>SINGLE ELBOW ROCK R or L Fwd or Rev</t>
  </si>
  <si>
    <t>V.EL.8-SINGLE ELBOW ROCK R or L Fwd or Rev</t>
  </si>
  <si>
    <t>V.EL.8.A</t>
  </si>
  <si>
    <t>CONTINUOS ELBOW ROCKS</t>
  </si>
  <si>
    <t>V.EL.8.A-CONTINUOS ELBOW ROCKS</t>
  </si>
  <si>
    <t>V.EL.9</t>
  </si>
  <si>
    <t>SINGLE ARM TRAP R or L Fwd or Rev</t>
  </si>
  <si>
    <t>V.EL.9-SINGLE ARM TRAP R or L Fwd or Rev</t>
  </si>
  <si>
    <t>V.EL.9.B</t>
  </si>
  <si>
    <t>CONTINUOS ARM TRAPS R or L Fwd or Rev</t>
  </si>
  <si>
    <t>V.EL.9.B-CONTINUOS ARM TRAPS R or L Fwd or Rev</t>
  </si>
  <si>
    <t>ELBOWS ROLLS</t>
  </si>
  <si>
    <t>V.EL.10.A</t>
  </si>
  <si>
    <t>3 ELBOW ROLLS TURNING Fwd or Rev</t>
  </si>
  <si>
    <t>V.EL.10.A-3 ELBOW ROLLS TURNING Fwd or Rev</t>
  </si>
  <si>
    <t>TURNING</t>
  </si>
  <si>
    <t>V.EL.10.B</t>
  </si>
  <si>
    <t>4 ELBOW ROLLS TURNING, LAYOUT Fwd or Rev</t>
  </si>
  <si>
    <t>V.EL.10.B-4 ELBOW ROLLS TURNING, LAYOUT Fwd or Rev</t>
  </si>
  <si>
    <t>ELBOW FISHTAILS</t>
  </si>
  <si>
    <t>V.EL.12.B</t>
  </si>
  <si>
    <t>1 TO 1 and 1/2 FWD ELBOW FISHTAIL R or L</t>
  </si>
  <si>
    <t>V.EL.12.B-1 TO 1 and 1/2 FWD ELBOW FISHTAIL R or L</t>
  </si>
  <si>
    <t>V.EL.12.C</t>
  </si>
  <si>
    <t>2 OR MORE FWD ELBOW FISHTAIL R or L</t>
  </si>
  <si>
    <t>V.EL.12.C-2 OR MORE FWD ELBOW FISHTAIL R or L</t>
  </si>
  <si>
    <t>V.EL.13.C</t>
  </si>
  <si>
    <t>1 TO 1 and 1/2 REV ELBOWS FISHTAIL R or L</t>
  </si>
  <si>
    <t>V.EL.13.C-1 TO 1 and 1/2 REV ELBOWS FISHTAIL R or L</t>
  </si>
  <si>
    <t>V.EL.13.D</t>
  </si>
  <si>
    <t>2 OR MORE REV.ELBOW FISHTAIL</t>
  </si>
  <si>
    <t>V.EL.13.D-2 OR MORE REV.ELBOW FISHTAIL</t>
  </si>
  <si>
    <t>ELBOW CARRY</t>
  </si>
  <si>
    <t>V.EL.14.C</t>
  </si>
  <si>
    <t>FULL ELBOW CARRY R or L elbow</t>
  </si>
  <si>
    <t>V.EL.14.C-FULL ELBOW CARRY R or L elbow</t>
  </si>
  <si>
    <t>V.EL.14.D</t>
  </si>
  <si>
    <t>FULL REV ELBOW CARRY R or L elbow</t>
  </si>
  <si>
    <t>V.EL.14.D-FULL REV ELBOW CARRY R or L elbow</t>
  </si>
  <si>
    <t>V.EL.15.D</t>
  </si>
  <si>
    <t>HALF ELBOW CARRY FWD AND REV (Seishi rolls) SAME LEBOW</t>
  </si>
  <si>
    <t>V.EL.15.D-HALF ELBOW CARRY FWD AND REV (Seishi rolls) SAME LEBOW</t>
  </si>
  <si>
    <t>FUJIMI ROLL</t>
  </si>
  <si>
    <t>V.EL.16.A</t>
  </si>
  <si>
    <t>HALF FUJIMI ROLL Start front to back Start back to front</t>
  </si>
  <si>
    <t>V.EL.16.A-HALF FUJIMI ROLL Start front to back Start back to front</t>
  </si>
  <si>
    <t>V.EL.16.B</t>
  </si>
  <si>
    <t>ONE FWD FUJIMI ROLL</t>
  </si>
  <si>
    <t>V.EL.16.B-ONE FWD FUJIMI ROLL</t>
  </si>
  <si>
    <t>V.EL. 16.C</t>
  </si>
  <si>
    <t>2 OR MORE FWD FUJIMI ROLLS</t>
  </si>
  <si>
    <t>V.EL. 16.C-2 OR MORE FWD FUJIMI ROLLS</t>
  </si>
  <si>
    <t>V.EL.17.B</t>
  </si>
  <si>
    <t>HALF REV FUJIMI ROLL</t>
  </si>
  <si>
    <t>V.EL.17.B-HALF REV FUJIMI ROLL</t>
  </si>
  <si>
    <t>V.EL.17.C</t>
  </si>
  <si>
    <t>ONE REV FUJIMI ROLL</t>
  </si>
  <si>
    <t>V.EL.17.C-ONE REV FUJIMI ROLL</t>
  </si>
  <si>
    <t>V.EL.17.D</t>
  </si>
  <si>
    <t>2 OR MORE REV FUJIMI ROLLS</t>
  </si>
  <si>
    <t>V.EL.17.D-2 OR MORE REV FUJIMI ROLLS</t>
  </si>
  <si>
    <t>V.EL.18.C</t>
  </si>
  <si>
    <t>1 OPEN ARM FUJIMI ROLL, SINGLE ELBOW, SINGLE ARM R elbow/L arm L elbow/ R arm</t>
  </si>
  <si>
    <t>V.EL.18.C-1 OPEN ARM FUJIMI ROLL, SINGLE ELBOW, SINGLE ARM R elbow/L arm L elbow/ R arm</t>
  </si>
  <si>
    <t>V.EL.18.D</t>
  </si>
  <si>
    <t>CONTINUOS (2OR MORE) OPEN ARM FUJIMI ROLL, BOTH ARMS</t>
  </si>
  <si>
    <t>V.EL.18.D-CONTINUOS (2OR MORE) OPEN ARM FUJIMI ROLL, BOTH ARMS</t>
  </si>
  <si>
    <t>DROP IN</t>
  </si>
  <si>
    <t>V.EL.19.C</t>
  </si>
  <si>
    <t>1 DROP IN R or L</t>
  </si>
  <si>
    <t>V.EL.19.C-1 DROP IN R or L</t>
  </si>
  <si>
    <t>V.EL.19.D</t>
  </si>
  <si>
    <t>2 OR MORE ALTERNATE DROP IN R or L</t>
  </si>
  <si>
    <t>V.EL.19.D-2 OR MORE ALTERNATE DROP IN R or L</t>
  </si>
  <si>
    <t>V.EL.20.D</t>
  </si>
  <si>
    <t>1 OPEN ARM DROP IN R or L</t>
  </si>
  <si>
    <t>V.EL.20.D-1 OPEN ARM DROP IN R or L</t>
  </si>
  <si>
    <t>V.EL.20.E</t>
  </si>
  <si>
    <t>2 OR MORE OPEN DROP IN R or L</t>
  </si>
  <si>
    <t>V.EL.20.E-2 OR MORE OPEN DROP IN R or L</t>
  </si>
  <si>
    <t>NECK SHOULDER</t>
  </si>
  <si>
    <t>NECK TRAP</t>
  </si>
  <si>
    <t>V.NS.1</t>
  </si>
  <si>
    <t>NECK TRAP R or L Fwd or Rev</t>
  </si>
  <si>
    <t>V.NS.1-NECK TRAP R or L Fwd or Rev</t>
  </si>
  <si>
    <t>NECK CARRY</t>
  </si>
  <si>
    <t>V.NS.2.A</t>
  </si>
  <si>
    <t>HALF NECK CARRY R or L Fwd or Rev</t>
  </si>
  <si>
    <t>V.NS.2.A-HALF NECK CARRY R or L Fwd or Rev</t>
  </si>
  <si>
    <t>V.NS.2.B</t>
  </si>
  <si>
    <t>FULL NECK CARRY R or L Fwd or Rev</t>
  </si>
  <si>
    <t>V.NS.2.B-FULL NECK CARRY R or L Fwd or Rev</t>
  </si>
  <si>
    <t>V.NS.2.C</t>
  </si>
  <si>
    <t>NECK CARRY 2 OR MORE SPINS OR TURNN Fwd or Rev</t>
  </si>
  <si>
    <t>V.NS.2.C-NECK CARRY 2 OR MORE SPINS OR TURNN Fwd or Rev</t>
  </si>
  <si>
    <t>V.NS.3.B</t>
  </si>
  <si>
    <t>FULL NECK CARRY FROM NECK WRAP R or L Fwd or Rev</t>
  </si>
  <si>
    <t>V.NS.3.B-FULL NECK CARRY FROM NECK WRAP R or L Fwd or Rev</t>
  </si>
  <si>
    <t>SHOULDER ROLL</t>
  </si>
  <si>
    <t>V.NS.4.A</t>
  </si>
  <si>
    <t>SHOULDER ROLL R or L Fwd or Rev</t>
  </si>
  <si>
    <t>V.NS.4.A-SHOULDER ROLL R or L Fwd or Rev</t>
  </si>
  <si>
    <t>V.NS.5.A</t>
  </si>
  <si>
    <t>STATIONARY SHOULDER ROLL Fwd or Rev</t>
  </si>
  <si>
    <t>V.NS.5.A-STATIONARY SHOULDER ROLL Fwd or Rev</t>
  </si>
  <si>
    <t>NECK ROLL</t>
  </si>
  <si>
    <t>V.NS.6</t>
  </si>
  <si>
    <t>1/2 BACK NECK ROLL Fwd or Rev</t>
  </si>
  <si>
    <t>V.NS.6-1/2 BACK NECK ROLL Fwd or Rev</t>
  </si>
  <si>
    <t>V.NS.6.A</t>
  </si>
  <si>
    <t>One (1) to 1 1⁄2 Forward Back Neck Rolls</t>
  </si>
  <si>
    <t>V.NS.6.A-One (1) to 1 1⁄2 Forward Back Neck Rolls</t>
  </si>
  <si>
    <t>V.NS.6.B</t>
  </si>
  <si>
    <t>Two (2) or More Forward Back Neck Rolls</t>
  </si>
  <si>
    <t>V.NS.6.B-Two (2) or More Forward Back Neck Rolls</t>
  </si>
  <si>
    <t>V.NS.7.B</t>
  </si>
  <si>
    <t>One (1) Reverse Back Neck Roll</t>
  </si>
  <si>
    <t>V.NS.7.B-One (1) Reverse Back Neck Roll</t>
  </si>
  <si>
    <t>V.NS.7.C</t>
  </si>
  <si>
    <t>Two (2) or More Reverse Back Neck Roll</t>
  </si>
  <si>
    <t>V.NS.7.C-Two (2) or More Reverse Back Neck Roll</t>
  </si>
  <si>
    <t>V.NS.8.A</t>
  </si>
  <si>
    <t>Half (1⁄2) Front Neck Roll - Fwd or Rev</t>
  </si>
  <si>
    <t>V.NS.8.A-Half (1⁄2) Front Neck Roll - Fwd or Rev</t>
  </si>
  <si>
    <t>V.NS.8.B</t>
  </si>
  <si>
    <t>One Front Neck (Throat) Roll - Fwd or Rev</t>
  </si>
  <si>
    <t>V.NS.8.B-One Front Neck (Throat) Roll - Fwd or Rev</t>
  </si>
  <si>
    <t>V.NS.8.C</t>
  </si>
  <si>
    <t>Continuous Front Neck (Throat) Rolls - Fwd</t>
  </si>
  <si>
    <t>V.NS.8.C-Continuous Front Neck (Throat) Rolls - Fwd</t>
  </si>
  <si>
    <t>V.NS.8.D</t>
  </si>
  <si>
    <t>Continuous Front Neck (Throat) Rolls - Rev</t>
  </si>
  <si>
    <t>V.NS.8.D-Continuous Front Neck (Throat) Rolls - Rev</t>
  </si>
  <si>
    <t>DIAMOND ROLL</t>
  </si>
  <si>
    <t>V.NS.9.C</t>
  </si>
  <si>
    <t>One (1) Diamond Roll - Fwd or Rev</t>
  </si>
  <si>
    <t>V.NS.9.C-One (1) Diamond Roll - Fwd or Rev</t>
  </si>
  <si>
    <t>V.NS.9.D</t>
  </si>
  <si>
    <t>Continuous (2 or more) Diamond Rolls - Fwd or Rev</t>
  </si>
  <si>
    <t>V.NS.9.D-Continuous (2 or more) Diamond Rolls - Fwd or Rev</t>
  </si>
  <si>
    <t>LUCERO ROLL</t>
  </si>
  <si>
    <t>V.NS.10.B</t>
  </si>
  <si>
    <t>Half (1⁄2) Front Lucero Roll (Half Front Throat Fig. 8) - Fwd or Rev - Front plane to back plane or Back plane to front plane</t>
  </si>
  <si>
    <t>V.NS.10.B-Half (1⁄2) Front Lucero Roll (Half Front Throat Fig. 8) - Fwd or Rev - Front plane to back plane or Back plane to front plane</t>
  </si>
  <si>
    <t>V.NS.10.C</t>
  </si>
  <si>
    <t>Front Lucero Roll (Full Figure 8 on front of neck) - Fwd or Rev</t>
  </si>
  <si>
    <t>V.NS.10.C-Front Lucero Roll (Full Figure 8 on front of neck) - Fwd or Rev</t>
  </si>
  <si>
    <t>V.NS.10.D</t>
  </si>
  <si>
    <t>Continuous Front Lucero Rolls - Fwd or Rev</t>
  </si>
  <si>
    <t>V.NS.10.D-Continuous Front Lucero Rolls - Fwd or Rev</t>
  </si>
  <si>
    <t>V.NS.11.D</t>
  </si>
  <si>
    <t>Continuous Back Lucero Rolls (With Hand Positions) - Fwd or Rev</t>
  </si>
  <si>
    <t>V.NS.11.D-Continuous Back Lucero Rolls (With Hand Positions) - Fwd or Rev</t>
  </si>
  <si>
    <t>V.NS.11.E</t>
  </si>
  <si>
    <t>Continuous Back Lucero Rolls (Without Hands) - Fwd or Rev</t>
  </si>
  <si>
    <t>V.NS.11.E-Continuous Back Lucero Rolls (Without Hands) - Fwd or Rev</t>
  </si>
  <si>
    <t>HOLLIE</t>
  </si>
  <si>
    <t>V.NS.12.B</t>
  </si>
  <si>
    <t>Half (1/2) Hollie Roll (Elephant Roll) - Fwd or Rev</t>
  </si>
  <si>
    <t>V.NS.12.B-Half (1/2) Hollie Roll (Elephant Roll) - Fwd or Rev</t>
  </si>
  <si>
    <t>V.NS.12.C</t>
  </si>
  <si>
    <t>One (1) Hollie Roll (Elephant Roll) - Fwd or Rev</t>
  </si>
  <si>
    <t>V.NS.12.C-One (1) Hollie Roll (Elephant Roll) - Fwd or Rev</t>
  </si>
  <si>
    <t>V.NS.12.D</t>
  </si>
  <si>
    <t>Two (2) Hollie Roll (Elephant Roll) (same direction) - Fwd or Rev</t>
  </si>
  <si>
    <t>V.NS.12.D-Two (2) Hollie Roll (Elephant Roll) (same direction) - Fwd or Rev</t>
  </si>
  <si>
    <t>V.NS.13.C</t>
  </si>
  <si>
    <t>One (1) Hollie Roll (Elephant Roll) Pop Out - Fwd or Rev</t>
  </si>
  <si>
    <t>V.NS.13.C-One (1) Hollie Roll (Elephant Roll) Pop Out - Fwd or Rev</t>
  </si>
  <si>
    <t>V.NS.13.D</t>
  </si>
  <si>
    <t>Hollie Roll (Elephant Roll) w/ Change of Direction</t>
  </si>
  <si>
    <t>V.NS.13.D-Hollie Roll (Elephant Roll) w/ Change of Direction</t>
  </si>
  <si>
    <t>V.NS.14.D</t>
  </si>
  <si>
    <t>Hollie Roll (Elephant Roll) w/ Trap Pop - Fwd or Rev</t>
  </si>
  <si>
    <t>V.NS.14.D-Hollie Roll (Elephant Roll) w/ Trap Pop - Fwd or Rev</t>
  </si>
  <si>
    <t>POP/AIR (PO)</t>
  </si>
  <si>
    <t>ELBOW POP</t>
  </si>
  <si>
    <t>V.PO.1.A</t>
  </si>
  <si>
    <t>Single Forward Elbow Pop - R or L</t>
  </si>
  <si>
    <t>V.PO.1.A-Single Forward Elbow Pop - R or L</t>
  </si>
  <si>
    <t>V.PO.1.B</t>
  </si>
  <si>
    <t>Two or More Forward Elbow Pops, same elbow - R or L</t>
  </si>
  <si>
    <t>V.PO.1.B-Two or More Forward Elbow Pops, same elbow - R or L</t>
  </si>
  <si>
    <t>V.PO.1.D</t>
  </si>
  <si>
    <t>Continuous Forward Elbow Pop Turns Same Elbow One (1) Turn, Two (2) Turn - R or L</t>
  </si>
  <si>
    <t>V.PO.1.D-Continuous Forward Elbow Pop Turns Same Elbow One (1) Turn, Two (2) Turn - R or L</t>
  </si>
  <si>
    <t>V.PO.2.B</t>
  </si>
  <si>
    <t>Single Elbow Pop w/ more than One Revolution - R or L - Fwd or Rev</t>
  </si>
  <si>
    <t>V.PO.2.B-Single Elbow Pop w/ more than One Revolution - R or L - Fwd or Rev</t>
  </si>
  <si>
    <t>V.PO.2.C</t>
  </si>
  <si>
    <t>Single Elbow Pop w/ One (1) Spin - R or L - Fwd or Rev</t>
  </si>
  <si>
    <t>V.PO.2.C-Single Elbow Pop w/ One (1) Spin - R or L - Fwd or Rev</t>
  </si>
  <si>
    <t>V.PO.2.D</t>
  </si>
  <si>
    <t>Elbow Pop w/ Major Body Move - R or L - Fwd or Rev</t>
  </si>
  <si>
    <t>V.PO.2.D-Elbow Pop w/ Major Body Move - R or L - Fwd or Rev</t>
  </si>
  <si>
    <t>V.PO.2.E</t>
  </si>
  <si>
    <t>Elbow Pop combination One (1) Spin, Two (2) Spin or Major Body Move-R or L- Fwd or Rev</t>
  </si>
  <si>
    <t>V.PO.2.E-Elbow Pop combination One (1) Spin, Two (2) Spin or Major Body Move-R or L- Fwd or Rev</t>
  </si>
  <si>
    <t>V.PO.4.B</t>
  </si>
  <si>
    <t>Rev Single Elbow Pop - R or L</t>
  </si>
  <si>
    <t>V.PO.4.B-Rev Single Elbow Pop - R or L</t>
  </si>
  <si>
    <t>V.PO.4.C</t>
  </si>
  <si>
    <t>Two (2) or More Rev Elbow Pops (same elbow) - R or L</t>
  </si>
  <si>
    <t>V.PO.4.C-Two (2) or More Rev Elbow Pops (same elbow) - R or L</t>
  </si>
  <si>
    <t>V.PO.5.D</t>
  </si>
  <si>
    <t>Jason Roll (R Rev Elbow Roll, Elbow Pop back plane half turn to R Elbow Roll back plane)</t>
  </si>
  <si>
    <t>V.PO.5.D-Jason Roll (R Rev Elbow Roll, Elbow Pop back plane half turn to R Elbow Roll back plane)</t>
  </si>
  <si>
    <t>HALF ELBOW POP</t>
  </si>
  <si>
    <t>V.PO.6.B</t>
  </si>
  <si>
    <t>Two (2) Half (1⁄2) Elbow Pops - Fwd or Rev</t>
  </si>
  <si>
    <t>V.PO.6.B-Two (2) Half (1⁄2) Elbow Pops - Fwd or Rev</t>
  </si>
  <si>
    <t>V.PO.6.C</t>
  </si>
  <si>
    <t>Continuous Half (1⁄2) Pops (same elbow) - R or L - Fwd or Rev</t>
  </si>
  <si>
    <t>V.PO.6.C-Continuous Half (1⁄2) Pops (same elbow) - R or L - Fwd or Rev</t>
  </si>
  <si>
    <t>POP TURN</t>
  </si>
  <si>
    <t>V.PO.7.C</t>
  </si>
  <si>
    <t>Two (2) Fwd Pop Turns, Alternating Elbows</t>
  </si>
  <si>
    <t>V.PO.7.C-Two (2) Fwd Pop Turns, Alternating Elbows</t>
  </si>
  <si>
    <t>V.PO.7.D</t>
  </si>
  <si>
    <t>Continuous (3 or more) Fwd Pop Turns, Alternating Elbows</t>
  </si>
  <si>
    <t>V.PO.7.D-Continuous (3 or more) Fwd Pop Turns, Alternating Elbows</t>
  </si>
  <si>
    <t>V.PO.8.D</t>
  </si>
  <si>
    <t>Continuous Turning Pops (Same Elbow, R or L) - Fwd or Rev</t>
  </si>
  <si>
    <t>V.PO.8.D-Continuous Turning Pops (Same Elbow, R or L) - Fwd or Rev</t>
  </si>
  <si>
    <t>V.PO.9.D</t>
  </si>
  <si>
    <t>Flashback Pop</t>
  </si>
  <si>
    <t>V.PO.9.D-Flashback Pop</t>
  </si>
  <si>
    <t>V.PO.10.D</t>
  </si>
  <si>
    <t>Rev Pop Turn, Alternating Elbows</t>
  </si>
  <si>
    <t>V.PO.10.D-Rev Pop Turn, Alternating Elbows</t>
  </si>
  <si>
    <t>V.PO.10.E</t>
  </si>
  <si>
    <t>Continuous (2 or more) Rev Pop Turns, Alternating Elbows</t>
  </si>
  <si>
    <t>V.PO.10.E-Continuous (2 or more) Rev Pop Turns, Alternating Elbows</t>
  </si>
  <si>
    <t>POP LADDER</t>
  </si>
  <si>
    <t>V.PO.11.A</t>
  </si>
  <si>
    <t>One (1) Fwd Elbow Pop Receive on Other Elbow</t>
  </si>
  <si>
    <t>V.PO.11.A-One (1) Fwd Elbow Pop Receive on Other Elbow</t>
  </si>
  <si>
    <t>V.PO.11.B</t>
  </si>
  <si>
    <t>Two Fwd Pop Ladders</t>
  </si>
  <si>
    <t>V.PO.11.B-Two Fwd Pop Ladders</t>
  </si>
  <si>
    <t>V.PO.11.C</t>
  </si>
  <si>
    <t>Continuous Fwd Pop Ladders</t>
  </si>
  <si>
    <t>V.PO.11.C-Continuous Fwd Pop Ladders</t>
  </si>
  <si>
    <t>V.PO.12.B</t>
  </si>
  <si>
    <t>One (1) Rvs Elbow Pop Receive on Other Elbow</t>
  </si>
  <si>
    <t>V.PO.12.B-One (1) Rvs Elbow Pop Receive on Other Elbow</t>
  </si>
  <si>
    <t>V.PO.12.C</t>
  </si>
  <si>
    <t>Two Rvs Pop Ladders</t>
  </si>
  <si>
    <t>V.PO.12.C-Two Rvs Pop Ladders</t>
  </si>
  <si>
    <t>V.PO.12.D</t>
  </si>
  <si>
    <t>Continuous Rvs Pop Ladders</t>
  </si>
  <si>
    <t>V.PO.12.D-Continuous Rvs Pop Ladders</t>
  </si>
  <si>
    <t>POP DROP IN</t>
  </si>
  <si>
    <t>V.PO.13.D</t>
  </si>
  <si>
    <t>Pop Drop Ins Same Elbow - Fwd or Rev</t>
  </si>
  <si>
    <t>V.PO.13.D-Pop Drop Ins Same Elbow - Fwd or Rev</t>
  </si>
  <si>
    <t>V.PO.13.E</t>
  </si>
  <si>
    <t>GUILLOTINE</t>
  </si>
  <si>
    <t>V.PO.14.E</t>
  </si>
  <si>
    <t>Continuous Guillotine</t>
  </si>
  <si>
    <t>V.PO.14.E-Continuous Guillotine</t>
  </si>
  <si>
    <t>ELBOW POP CHANGING PLANES</t>
  </si>
  <si>
    <t>V.PO.15.D</t>
  </si>
  <si>
    <t>One (1) Elbow Pop Changing Planes, same elbow - Back to Front- Front to Back - R to R  L to L- Stationary</t>
  </si>
  <si>
    <t>V.PO.15.D-One (1) Elbow Pop Changing Planes, same elbow - Back to Front- Front to Back - R to R  L to L- Stationary</t>
  </si>
  <si>
    <t>V.PO.15.E</t>
  </si>
  <si>
    <t>Two (2) or more Elbow Pop changing planes, same elbow - Back to Front - Front to Back - R to R- L to L- Stationary</t>
  </si>
  <si>
    <t>V.PO.15.E-Two (2) or more Elbow Pop changing planes, same elbow - Back to Front - Front to Back - R to R- L to L- Stationary</t>
  </si>
  <si>
    <t>V.PO.16.D</t>
  </si>
  <si>
    <t>One (1) Elbow Pop Changing Planes, changing elbows- Back to Front- Front to Back - R to L- L to R- With Rotation of Body (turns or spins)</t>
  </si>
  <si>
    <t>V.PO.16.D-One (1) Elbow Pop Changing Planes, changing elbows- Back to Front- Front to Back - R to L- L to R- With Rotation of Body (turns or spins)</t>
  </si>
  <si>
    <t>V.PO.16.E</t>
  </si>
  <si>
    <t>Two (2) or more Elbow Pop Changing Planes, changing elbows- Back to Front- Front to Back - R to L - L to R- With Rotation of Body (turns or spins)</t>
  </si>
  <si>
    <t>V.PO.16.E-Two (2) or more Elbow Pop Changing Planes, changing elbows- Back to Front- Front to Back - R to L - L to R- With Rotation of Body (turns or spins)</t>
  </si>
  <si>
    <t>NOVELTY</t>
  </si>
  <si>
    <t>V.NO.1.A</t>
  </si>
  <si>
    <t>Leg Roll</t>
  </si>
  <si>
    <t>V.NO.1.A-Leg Roll</t>
  </si>
  <si>
    <t>V.NO.1.B</t>
  </si>
  <si>
    <t>Leg Roll with Leg Trap</t>
  </si>
  <si>
    <t>V.NO.1.B-Leg Roll with Leg Trap</t>
  </si>
  <si>
    <t>V.NO.1.C</t>
  </si>
  <si>
    <t>Leg Roll with Leg Trap with lift off</t>
  </si>
  <si>
    <t>V.NO.1.C-Leg Roll with Leg Trap with lift off</t>
  </si>
  <si>
    <t>V.NO.2.B</t>
  </si>
  <si>
    <t>Knee Bounce</t>
  </si>
  <si>
    <t>V.NO.2.B-Knee Bounce</t>
  </si>
  <si>
    <t>V.NO.3.B</t>
  </si>
  <si>
    <t>Head Roll</t>
  </si>
  <si>
    <t>V.NO.3.B-Head Roll</t>
  </si>
  <si>
    <t>V.NO.4.B</t>
  </si>
  <si>
    <t>Back of Hand Lift Off</t>
  </si>
  <si>
    <t>V.NO.4.B-Back of Hand Lift Off</t>
  </si>
  <si>
    <t>H.HW.1.A</t>
  </si>
  <si>
    <t>Hand Roll, below waist - R or L - Fwd or Rev</t>
  </si>
  <si>
    <t>H.HW.1.A-Hand Roll, below waist - R or L - Fwd or Rev</t>
  </si>
  <si>
    <t>H.HW.1.B</t>
  </si>
  <si>
    <t>Hand Roll, above head - R or L - Fwd or Rev</t>
  </si>
  <si>
    <t>H.HW.1.B-Hand Roll, above head - R or L - Fwd or Rev</t>
  </si>
  <si>
    <t>THUMB ROLL</t>
  </si>
  <si>
    <t>H.HW.2.A</t>
  </si>
  <si>
    <t>Hitchhiker Roll - R or L - Fwd or Rev</t>
  </si>
  <si>
    <t>H.HW.2.A-Hitchhiker Roll - R or L - Fwd or Rev</t>
  </si>
  <si>
    <t>H.HW.3.B</t>
  </si>
  <si>
    <t>Fwd Fishtail - R or L</t>
  </si>
  <si>
    <t>H.HW.3.B-Fwd Fishtail - R or L</t>
  </si>
  <si>
    <t>H.HW.4.C</t>
  </si>
  <si>
    <t>Rev Fishtail - R or L</t>
  </si>
  <si>
    <t>H.HW.4.C-Rev Fishtail - R or L</t>
  </si>
  <si>
    <t>MICHELLE SMITH ROLL</t>
  </si>
  <si>
    <t>H.HW.5.D</t>
  </si>
  <si>
    <t>Fishtail – Hands Joined (Michelle Smith) - Fwd or Rev</t>
  </si>
  <si>
    <t>H.HW.5.D-Fishtail – Hands Joined (Michelle Smith) - Fwd or Rev</t>
  </si>
  <si>
    <t>ARM/SHOULDER (AS)</t>
  </si>
  <si>
    <t>H.AS.1.B</t>
  </si>
  <si>
    <t>Single Arm Roll - R or L - Fwd</t>
  </si>
  <si>
    <t>H.AS.1.B-Single Arm Roll - R or L - Fwd</t>
  </si>
  <si>
    <t>H.AS.1.C</t>
  </si>
  <si>
    <t>Double Arm Roll - R or L - Fwd</t>
  </si>
  <si>
    <t>H.AS.1.C-Double Arm Roll - R or L - Fwd</t>
  </si>
  <si>
    <t>H.AS.1.D</t>
  </si>
  <si>
    <t>Continuous (3 or more) Arm Roll - R or L - Fwd</t>
  </si>
  <si>
    <t>H.AS.1.D-Continuous (3 or more) Arm Roll - R or L - Fwd</t>
  </si>
  <si>
    <t>H.AS.4.C</t>
  </si>
  <si>
    <t>Single Arm Roll - R or L - Rev</t>
  </si>
  <si>
    <t>H.AS.4.C-Single Arm Roll - R or L - Rev</t>
  </si>
  <si>
    <t>H.AS.4.D</t>
  </si>
  <si>
    <t>Double Arm Roll - R or L - Rev</t>
  </si>
  <si>
    <t>H.AS.4.D-Double Arm Roll - R or L - Rev</t>
  </si>
  <si>
    <t>H.AS.4.E</t>
  </si>
  <si>
    <t>Continuous (3 or more) Arm Roll - R or L - Rev</t>
  </si>
  <si>
    <t>H.AS.4.E-Continuous (3 or more) Arm Roll - R or L - Rev</t>
  </si>
  <si>
    <t>H.AS.2.B</t>
  </si>
  <si>
    <t>Half (1/2) Angel Roll - R or L</t>
  </si>
  <si>
    <t>H.AS.2.B-Half (1/2) Angel Roll - R or L</t>
  </si>
  <si>
    <t>H.AS.2.C</t>
  </si>
  <si>
    <t>One (1) Angel Roll - R or L</t>
  </si>
  <si>
    <t>H.AS.2.C-One (1) Angel Roll - R or L</t>
  </si>
  <si>
    <t>H.AS.2.D</t>
  </si>
  <si>
    <t>Angel Roll Lift Off - R or L</t>
  </si>
  <si>
    <t>H.AS.2.D-Angel Roll Lift Off - R or L</t>
  </si>
  <si>
    <t>H.AS.2.E</t>
  </si>
  <si>
    <t>Double Angel Roll w/Liftoff, Same Arm</t>
  </si>
  <si>
    <t>H.AS.2.E-Double Angel Roll w/Liftoff, Same Arm</t>
  </si>
  <si>
    <t>TACHIBANA ROLL</t>
  </si>
  <si>
    <t>H.AS.3.E</t>
  </si>
  <si>
    <t>From Back Neck Roll, R Arm Lift Off, Receive on L Arm, Continue with Back Neck Roll</t>
  </si>
  <si>
    <t>H.AS.3.E-From Back Neck Roll, R Arm Lift Off, Receive on L Arm, Continue with Back Neck Roll</t>
  </si>
  <si>
    <t>H.NS.1</t>
  </si>
  <si>
    <t>Neck Trap - R or L</t>
  </si>
  <si>
    <t>H.NS.1-Neck Trap - R or L</t>
  </si>
  <si>
    <t>H.NS.1.B</t>
  </si>
  <si>
    <t>Front Neck Trap - R or L</t>
  </si>
  <si>
    <t>H.NS.1.B-Front Neck Trap - R or L</t>
  </si>
  <si>
    <t>H.NS.2.A</t>
  </si>
  <si>
    <t>Half (1/2) Neck Carry - R or L</t>
  </si>
  <si>
    <t>H.NS.2.A-Half (1/2) Neck Carry - R or L</t>
  </si>
  <si>
    <t>H.NS.2.B</t>
  </si>
  <si>
    <t>Neck Carry One (1) Spin - R or L</t>
  </si>
  <si>
    <t>H.NS.2.B-Neck Carry One (1) Spin - R or L</t>
  </si>
  <si>
    <t>H.NS.2.C</t>
  </si>
  <si>
    <t>Multiple R Neck Carry Turning L </t>
  </si>
  <si>
    <t>H.NS.2.C-Multiple R Neck Carry Turning L </t>
  </si>
  <si>
    <t>H.NS.3.C</t>
  </si>
  <si>
    <t>Multiple L Neck Carry Turning L</t>
  </si>
  <si>
    <t>H.NS.3.C-Multiple L Neck Carry Turning L</t>
  </si>
  <si>
    <t>H.NS.4.B</t>
  </si>
  <si>
    <t>Stationary Shoulder Roll - Fwd or Rev</t>
  </si>
  <si>
    <t>H.NS.4.B-Stationary Shoulder Roll - Fwd or Rev</t>
  </si>
  <si>
    <t>NECK/SHOULDER (NS)</t>
  </si>
  <si>
    <t>H.NS.5</t>
  </si>
  <si>
    <t>1/2 Back Neck Roll - Fwd or Rev</t>
  </si>
  <si>
    <t>H.NS.5-1/2 Back Neck Roll - Fwd or Rev</t>
  </si>
  <si>
    <t>H.NS.5.A</t>
  </si>
  <si>
    <t>One (1) Fwd Back Neck Roll</t>
  </si>
  <si>
    <t>H.NS.5.A-One (1) Fwd Back Neck Roll</t>
  </si>
  <si>
    <t>H.NS.5.B</t>
  </si>
  <si>
    <t>Two (2) or More Fwd Back Neck Rolls</t>
  </si>
  <si>
    <t>H.NS.5.B-Two (2) or More Fwd Back Neck Rolls</t>
  </si>
  <si>
    <t>H.NS.6.B</t>
  </si>
  <si>
    <t>One (1) Rev Back Neck Roll</t>
  </si>
  <si>
    <t>H.NS.6.B-One (1) Rev Back Neck Roll</t>
  </si>
  <si>
    <t>H.NS.6.C</t>
  </si>
  <si>
    <t>Two (2) or More Rev Back Neck Rolls</t>
  </si>
  <si>
    <t>H.NS.6.C-Two (2) or More Rev Back Neck Rolls</t>
  </si>
  <si>
    <t>H.NS.7.A</t>
  </si>
  <si>
    <t>Half (1⁄2) Front Neck Roll - Fwd </t>
  </si>
  <si>
    <t>H.NS.7.A-Half (1⁄2) Front Neck Roll - Fwd </t>
  </si>
  <si>
    <t>H.NS.7.B</t>
  </si>
  <si>
    <t>One (1) Front Neck (Throat) Rolls - Fwd </t>
  </si>
  <si>
    <t>H.NS.7.B-One (1) Front Neck (Throat) Rolls - Fwd </t>
  </si>
  <si>
    <t>H.NS.7.C</t>
  </si>
  <si>
    <t>Two (2) or More Front Neck (Throat) Rolls - Fwd</t>
  </si>
  <si>
    <t>H.NS.7.C-Two (2) or More Front Neck (Throat) Rolls - Fwd</t>
  </si>
  <si>
    <t>H.NS.22.B</t>
  </si>
  <si>
    <t>Half (1⁄2) Front Neck Roll - Rev</t>
  </si>
  <si>
    <t>H.NS.22.B-Half (1⁄2) Front Neck Roll - Rev</t>
  </si>
  <si>
    <t>H.NS.22.C</t>
  </si>
  <si>
    <t>One (1) Front Neck (Throat) Rolls - Rev</t>
  </si>
  <si>
    <t>H.NS.22.C-One (1) Front Neck (Throat) Rolls - Rev</t>
  </si>
  <si>
    <t>H.NS.22.D</t>
  </si>
  <si>
    <t>Two (2) or More Front Neck (Throat) Rolls - Rev</t>
  </si>
  <si>
    <t>H.NS.22.D-Two (2) or More Front Neck (Throat) Rolls - Rev</t>
  </si>
  <si>
    <t>H.NS.8.C</t>
  </si>
  <si>
    <t>Back Neck Roll to Front Neck (Throat) Roll</t>
  </si>
  <si>
    <t>H.NS.8.C-Back Neck Roll to Front Neck (Throat) Roll</t>
  </si>
  <si>
    <t>H.NS.8.D</t>
  </si>
  <si>
    <t>Front Neck (Throat) Roll to Back Neck Roll</t>
  </si>
  <si>
    <t>H.NS.8.D-Front Neck (Throat) Roll to Back Neck Roll</t>
  </si>
  <si>
    <t>H.NS.8.E</t>
  </si>
  <si>
    <t>Continuous Diamond Roll</t>
  </si>
  <si>
    <t>H.NS.8.E-Continuous Diamond Roll</t>
  </si>
  <si>
    <t>BROWN ROLL</t>
  </si>
  <si>
    <t>H.NS.9.B</t>
  </si>
  <si>
    <t>One (1) Brown Roll (Stationary Back Neck Roll) - R or L</t>
  </si>
  <si>
    <t>H.NS.9.B-One (1) Brown Roll (Stationary Back Neck Roll) - R or L</t>
  </si>
  <si>
    <t>H.NS.9.C</t>
  </si>
  <si>
    <t>Two (2) or More Brown Rolls</t>
  </si>
  <si>
    <t>H.NS.9.C-Two (2) or More Brown Rolls</t>
  </si>
  <si>
    <t>SINGER ROLL</t>
  </si>
  <si>
    <t>H.NS.10.C</t>
  </si>
  <si>
    <t>Half (1⁄2) Fwd Singer Roll (Monster Roll) R Arm</t>
  </si>
  <si>
    <t>H.NS.10.C-Half (1⁄2) Fwd Singer Roll (Monster Roll) R Arm</t>
  </si>
  <si>
    <t>H.NS.11.C</t>
  </si>
  <si>
    <t>Half (1⁄2) Fwd Singer Roll (Monster Roll) L Arm</t>
  </si>
  <si>
    <t>H.NS.11.C-Half (1⁄2) Fwd Singer Roll (Monster Roll) L Arm</t>
  </si>
  <si>
    <t>H.NS.11.E</t>
  </si>
  <si>
    <t>Singer Roll (Monster Roll) w/2 or More Arm Rolls - R or L</t>
  </si>
  <si>
    <t>H.NS.11.E-Singer Roll (Monster Roll) w/2 or More Arm Rolls - R or L</t>
  </si>
  <si>
    <t>H.NS.12.D</t>
  </si>
  <si>
    <t>One (1) Fwd Singer Roll (Monster Roll) R and L Arms - with/without turn</t>
  </si>
  <si>
    <t>H.NS.12.D-One (1) Fwd Singer Roll (Monster Roll) R and L Arms - with/without turn</t>
  </si>
  <si>
    <t>H.NS.12.E</t>
  </si>
  <si>
    <t>Continuous Fwd Singer Roll (Monster Roll) - with/without turn</t>
  </si>
  <si>
    <t>H.NS.12.E-Continuous Fwd Singer Roll (Monster Roll) - with/without turn</t>
  </si>
  <si>
    <t>H.NS.13.E</t>
  </si>
  <si>
    <t>One (1) Rev Singer Roll (Monster Roll ) L and R Arms - with/without turn</t>
  </si>
  <si>
    <t>H.NS.13.E-One (1) Rev Singer Roll (Monster Roll ) L and R Arms - with/without turn</t>
  </si>
  <si>
    <t>H.NS.14.D</t>
  </si>
  <si>
    <t>Half (1/2) Rev singer roll (Monster roll) L arm</t>
  </si>
  <si>
    <t>H.NS.14.D-Half (1/2) Rev singer roll (Monster roll) L arm</t>
  </si>
  <si>
    <t>H.NS.15.D</t>
  </si>
  <si>
    <t>Half (1/2) Rev singer roll (Monster roll) R arm</t>
  </si>
  <si>
    <t>H.NS.15.D-Half (1/2) Rev singer roll (Monster roll) R arm</t>
  </si>
  <si>
    <t>H.NS.16.B</t>
  </si>
  <si>
    <t>Baby Monster (RH Under L Arm Entrance, Half (1/2) Back Neck Roll, Under R Arm Exit)</t>
  </si>
  <si>
    <t>H.NS.16.B-Baby Monster (RH Under L Arm Entrance, Half (1/2) Back Neck Roll, Under R Arm Exit)</t>
  </si>
  <si>
    <t>H.NS.16.E</t>
  </si>
  <si>
    <t>Hula Hoop Roll - R or L arm</t>
  </si>
  <si>
    <t>H.NS.16.E-Hula Hoop Roll - R or L arm</t>
  </si>
  <si>
    <t>H.NS.17.E</t>
  </si>
  <si>
    <t>Horizontal Drop In - Fwd or Rev</t>
  </si>
  <si>
    <t>H.NS.17.E-Horizontal Drop In - Fwd or Rev</t>
  </si>
  <si>
    <t>BACKPACK ROLL</t>
  </si>
  <si>
    <t>H.NS.18.C</t>
  </si>
  <si>
    <t>Half Backpack roll: Armpit entrance, trap, and exit - Fwd or Rev - R or L</t>
  </si>
  <si>
    <t>H.NS.18.C-Half Backpack roll: Armpit entrance, trap, and exit - Fwd or Rev - R or L</t>
  </si>
  <si>
    <t>H.NS.18.D</t>
  </si>
  <si>
    <t>Full Backpack roll: Armpit entrance, trap, and exit, R and L connected - Fwd or Rev</t>
  </si>
  <si>
    <t>H.NS.18.D-Full Backpack roll: Armpit entrance, trap, and exit, R and L connected - Fwd or Rev</t>
  </si>
  <si>
    <t>H.NS.19.D</t>
  </si>
  <si>
    <t>Half Backpack Roll through illusion - R or L - Fwd or Rev</t>
  </si>
  <si>
    <t>H.NS.19.D-Half Backpack Roll through illusion - R or L - Fwd or Rev</t>
  </si>
  <si>
    <t>TOMOE ROLL</t>
  </si>
  <si>
    <t>H.NS.20.E</t>
  </si>
  <si>
    <t>Arm carry through illusion, in series</t>
  </si>
  <si>
    <t>H.NS.20.E-Arm carry through illusion, in series</t>
  </si>
  <si>
    <t>HOLLIE ROLL</t>
  </si>
  <si>
    <t>H.NS.21.D</t>
  </si>
  <si>
    <t>Hollie Roll (Elephant Roll) w/ Carry</t>
  </si>
  <si>
    <t>H.NS.21.D-Hollie Roll (Elephant Roll) w/ Carry</t>
  </si>
  <si>
    <t>POPS/AIR (PO)</t>
  </si>
  <si>
    <t>H.PO.1.C</t>
  </si>
  <si>
    <t>Elbow Pop - R or L</t>
  </si>
  <si>
    <t>H.PO.1.C-Elbow Pop - R or L</t>
  </si>
  <si>
    <t>H.PO.1.D</t>
  </si>
  <si>
    <t>Continuous Elbow Pops (Same Elbow)</t>
  </si>
  <si>
    <t>H.PO.1.D-Continuous Elbow Pops (Same Elbow)</t>
  </si>
  <si>
    <t>H.PO.1.E</t>
  </si>
  <si>
    <t>Elbow Pop with Major Body move</t>
  </si>
  <si>
    <t>H.PO.1.E-Elbow Pop with Major Body move</t>
  </si>
  <si>
    <t>H.PO.2.D</t>
  </si>
  <si>
    <t>Continuous Ladder Elbow Pops, Alternating Elbows Stationary</t>
  </si>
  <si>
    <t>H.PO.2.D-Continuous Ladder Elbow Pops, Alternating Elbows Stationary</t>
  </si>
  <si>
    <t>H.PO.2.E</t>
  </si>
  <si>
    <t>Continuous Ladder Pops Turning, Alternating elbows</t>
  </si>
  <si>
    <t>H.PO.2.E-Continuous Ladder Pops Turning, Alternating elbows</t>
  </si>
  <si>
    <t>H.PO.3.D</t>
  </si>
  <si>
    <t>Neck pop from a Guillotine</t>
  </si>
  <si>
    <t>H.PO.3.D-Neck pop from a Guillotine</t>
  </si>
  <si>
    <t>H.PO.3.E</t>
  </si>
  <si>
    <t>Continuous Guillotine Pop</t>
  </si>
  <si>
    <t>H.PO.3.E-Continuous Guillotine Pop</t>
  </si>
  <si>
    <t>H.PO.4.C</t>
  </si>
  <si>
    <t>Neck Roll Lift Off</t>
  </si>
  <si>
    <t>H.PO.4.C-Neck Roll Lift Off</t>
  </si>
  <si>
    <t>Rolls Entrance</t>
  </si>
  <si>
    <t>Value entrance</t>
  </si>
  <si>
    <t>Rolls exit</t>
  </si>
  <si>
    <t>Value exit</t>
  </si>
  <si>
    <t>Dead stick</t>
  </si>
  <si>
    <t>Entrance of Combination with contact flip, wraps or body work</t>
  </si>
  <si>
    <t>Entrance of Combination from an aerial</t>
  </si>
  <si>
    <t>Exits of combination with a Major Body Move (M.B.M)</t>
  </si>
  <si>
    <t>Exits of combination with a Non-Standard catch (N.ST.C)</t>
  </si>
  <si>
    <t>V.PO.13.E-Continuous (2 or more pop drop- ins) Pop Drop Ins Alternating Elbows</t>
  </si>
  <si>
    <t>Continuous (2 or more pop drop- ins) Pop Drop Ins Alternating Elbows</t>
  </si>
  <si>
    <t>aa</t>
  </si>
  <si>
    <t>a</t>
  </si>
  <si>
    <t>aaa</t>
  </si>
  <si>
    <t>aab</t>
  </si>
  <si>
    <t>ab</t>
  </si>
  <si>
    <t>baa</t>
  </si>
  <si>
    <t>ba</t>
  </si>
  <si>
    <t>aba</t>
  </si>
  <si>
    <t>bb</t>
  </si>
  <si>
    <t>abb</t>
  </si>
  <si>
    <t>bc</t>
  </si>
  <si>
    <t>bab</t>
  </si>
  <si>
    <t>cb</t>
  </si>
  <si>
    <t>bba</t>
  </si>
  <si>
    <t>cc</t>
  </si>
  <si>
    <t>bbb</t>
  </si>
  <si>
    <t>cd</t>
  </si>
  <si>
    <t>bbc</t>
  </si>
  <si>
    <t>dc</t>
  </si>
  <si>
    <t>bcb</t>
  </si>
  <si>
    <t>dd</t>
  </si>
  <si>
    <t>cbb</t>
  </si>
  <si>
    <t>de</t>
  </si>
  <si>
    <t>bcc</t>
  </si>
  <si>
    <t>ed</t>
  </si>
  <si>
    <t>cbc</t>
  </si>
  <si>
    <t>ee</t>
  </si>
  <si>
    <t>ccb</t>
  </si>
  <si>
    <t>eee</t>
  </si>
  <si>
    <t>ccc</t>
  </si>
  <si>
    <t>ccd</t>
  </si>
  <si>
    <t>cdc</t>
  </si>
  <si>
    <t>dcc</t>
  </si>
  <si>
    <t>cdd</t>
  </si>
  <si>
    <t>dcd</t>
  </si>
  <si>
    <t>ddc</t>
  </si>
  <si>
    <t>ddd</t>
  </si>
  <si>
    <t>dde</t>
  </si>
  <si>
    <t>ded</t>
  </si>
  <si>
    <t>edd</t>
  </si>
  <si>
    <t>dee</t>
  </si>
  <si>
    <t>ede</t>
  </si>
  <si>
    <t>eed</t>
  </si>
  <si>
    <t>Vertical values</t>
  </si>
  <si>
    <t>Horizontal values</t>
  </si>
  <si>
    <t>Verticale</t>
  </si>
  <si>
    <t>Orizzontale</t>
  </si>
  <si>
    <t>* Please enter code and short description</t>
  </si>
  <si>
    <t>Roll Entrance*</t>
  </si>
  <si>
    <t>Required rolls*</t>
  </si>
  <si>
    <t>Roll Exit*</t>
  </si>
  <si>
    <t>Drops</t>
  </si>
  <si>
    <t>Drop? (0, 1..)</t>
  </si>
  <si>
    <t>Contact Material/Twirling Skills</t>
  </si>
  <si>
    <t>Transitions</t>
  </si>
  <si>
    <t>1ère manche CS Freestyle Solo</t>
  </si>
  <si>
    <t>Switzerland</t>
  </si>
  <si>
    <t>Championnat suisse DD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</si>
</sst>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3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b/>
      <i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Arial"/>
      <family val="2"/>
    </font>
    <font>
      <b/>
      <i/>
      <u/>
      <sz val="24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4"/>
      <name val="Arial"/>
      <family val="2"/>
    </font>
    <font>
      <sz val="11"/>
      <color rgb="FF000000"/>
      <name val="Helvetica"/>
      <family val="2"/>
    </font>
    <font>
      <sz val="12"/>
      <color rgb="FF000000"/>
      <name val="Calibri"/>
      <family val="2"/>
      <scheme val="minor"/>
    </font>
    <font>
      <sz val="12"/>
      <color theme="1"/>
      <name val="Helvetica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E7E7"/>
        <bgColor rgb="FFFFE7E7"/>
      </patternFill>
    </fill>
    <fill>
      <patternFill patternType="solid">
        <fgColor rgb="FFFFFDAD"/>
        <bgColor rgb="FFFFFDAD"/>
      </patternFill>
    </fill>
    <fill>
      <patternFill patternType="solid">
        <fgColor rgb="FFD2ECC6"/>
        <bgColor rgb="FFD2ECC6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theme="4" tint="0.79998168889431442"/>
        <bgColor rgb="FFD2ECC6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rgb="FFDDEBF7"/>
        <bgColor rgb="FFDDEBF7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9">
    <xf numFmtId="0" fontId="0" fillId="0" borderId="0" xfId="0"/>
    <xf numFmtId="0" fontId="10" fillId="0" borderId="0" xfId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0" borderId="13" xfId="0" applyFont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13" xfId="0" applyFont="1" applyBorder="1" applyAlignment="1">
      <alignment vertical="top"/>
    </xf>
    <xf numFmtId="0" fontId="1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7" borderId="17" xfId="0" applyFill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3" borderId="17" xfId="0" applyFill="1" applyBorder="1" applyAlignment="1">
      <alignment horizontal="left" vertical="top"/>
    </xf>
    <xf numFmtId="164" fontId="2" fillId="4" borderId="17" xfId="0" applyNumberFormat="1" applyFont="1" applyFill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164" fontId="2" fillId="6" borderId="7" xfId="0" applyNumberFormat="1" applyFont="1" applyFill="1" applyBorder="1" applyAlignment="1">
      <alignment horizontal="left" vertical="top"/>
    </xf>
    <xf numFmtId="0" fontId="2" fillId="6" borderId="21" xfId="0" applyFont="1" applyFill="1" applyBorder="1" applyAlignment="1">
      <alignment horizontal="left" vertical="top"/>
    </xf>
    <xf numFmtId="164" fontId="2" fillId="5" borderId="17" xfId="0" applyNumberFormat="1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0" fontId="4" fillId="8" borderId="0" xfId="0" applyFont="1" applyFill="1" applyAlignment="1">
      <alignment horizontal="left" vertical="top"/>
    </xf>
    <xf numFmtId="0" fontId="0" fillId="9" borderId="0" xfId="0" applyFill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14" fontId="19" fillId="0" borderId="0" xfId="0" applyNumberFormat="1" applyFont="1" applyAlignment="1">
      <alignment horizontal="left" vertical="top"/>
    </xf>
    <xf numFmtId="0" fontId="21" fillId="0" borderId="1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left"/>
    </xf>
    <xf numFmtId="0" fontId="24" fillId="0" borderId="7" xfId="0" applyFont="1" applyBorder="1" applyAlignment="1">
      <alignment horizontal="left"/>
    </xf>
    <xf numFmtId="0" fontId="24" fillId="0" borderId="27" xfId="0" applyFont="1" applyBorder="1" applyAlignment="1">
      <alignment horizontal="left"/>
    </xf>
    <xf numFmtId="49" fontId="24" fillId="10" borderId="28" xfId="0" applyNumberFormat="1" applyFont="1" applyFill="1" applyBorder="1" applyAlignment="1">
      <alignment horizontal="left" vertical="center" wrapText="1"/>
    </xf>
    <xf numFmtId="0" fontId="23" fillId="0" borderId="29" xfId="0" applyFont="1" applyBorder="1" applyAlignment="1">
      <alignment horizontal="left"/>
    </xf>
    <xf numFmtId="49" fontId="24" fillId="11" borderId="30" xfId="0" applyNumberFormat="1" applyFont="1" applyFill="1" applyBorder="1" applyAlignment="1">
      <alignment horizontal="left" vertical="center" wrapText="1"/>
    </xf>
    <xf numFmtId="0" fontId="24" fillId="0" borderId="30" xfId="0" applyFont="1" applyBorder="1" applyAlignment="1">
      <alignment horizontal="left"/>
    </xf>
    <xf numFmtId="0" fontId="24" fillId="0" borderId="31" xfId="0" applyFont="1" applyBorder="1" applyAlignment="1">
      <alignment horizontal="left"/>
    </xf>
    <xf numFmtId="49" fontId="24" fillId="10" borderId="32" xfId="0" applyNumberFormat="1" applyFont="1" applyFill="1" applyBorder="1" applyAlignment="1">
      <alignment horizontal="left" vertical="center" wrapText="1"/>
    </xf>
    <xf numFmtId="0" fontId="23" fillId="0" borderId="17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49" fontId="24" fillId="10" borderId="33" xfId="0" applyNumberFormat="1" applyFont="1" applyFill="1" applyBorder="1" applyAlignment="1">
      <alignment horizontal="left" vertical="center" wrapText="1"/>
    </xf>
    <xf numFmtId="49" fontId="24" fillId="11" borderId="1" xfId="0" applyNumberFormat="1" applyFont="1" applyFill="1" applyBorder="1" applyAlignment="1">
      <alignment horizontal="left" vertical="center" wrapText="1"/>
    </xf>
    <xf numFmtId="0" fontId="24" fillId="0" borderId="12" xfId="0" applyFont="1" applyBorder="1" applyAlignment="1">
      <alignment horizontal="left"/>
    </xf>
    <xf numFmtId="49" fontId="24" fillId="11" borderId="1" xfId="0" applyNumberFormat="1" applyFont="1" applyFill="1" applyBorder="1" applyAlignment="1">
      <alignment horizontal="left" vertical="center"/>
    </xf>
    <xf numFmtId="49" fontId="24" fillId="12" borderId="33" xfId="0" applyNumberFormat="1" applyFont="1" applyFill="1" applyBorder="1" applyAlignment="1">
      <alignment horizontal="left" vertical="center" wrapText="1"/>
    </xf>
    <xf numFmtId="49" fontId="24" fillId="13" borderId="33" xfId="0" applyNumberFormat="1" applyFont="1" applyFill="1" applyBorder="1" applyAlignment="1">
      <alignment horizontal="left" vertical="center" wrapText="1"/>
    </xf>
    <xf numFmtId="49" fontId="24" fillId="13" borderId="33" xfId="0" applyNumberFormat="1" applyFont="1" applyFill="1" applyBorder="1" applyAlignment="1">
      <alignment horizontal="left" vertical="center"/>
    </xf>
    <xf numFmtId="0" fontId="24" fillId="14" borderId="33" xfId="1" applyFont="1" applyFill="1" applyBorder="1" applyAlignment="1">
      <alignment horizontal="left" vertical="center" wrapText="1"/>
    </xf>
    <xf numFmtId="49" fontId="24" fillId="15" borderId="33" xfId="0" applyNumberFormat="1" applyFont="1" applyFill="1" applyBorder="1" applyAlignment="1">
      <alignment horizontal="left" vertical="center" wrapText="1"/>
    </xf>
    <xf numFmtId="49" fontId="24" fillId="14" borderId="33" xfId="0" applyNumberFormat="1" applyFont="1" applyFill="1" applyBorder="1" applyAlignment="1">
      <alignment horizontal="left" vertical="center" wrapText="1"/>
    </xf>
    <xf numFmtId="49" fontId="24" fillId="15" borderId="33" xfId="1" applyNumberFormat="1" applyFont="1" applyFill="1" applyBorder="1" applyAlignment="1">
      <alignment horizontal="left" vertical="center" wrapText="1"/>
    </xf>
    <xf numFmtId="49" fontId="24" fillId="16" borderId="33" xfId="0" applyNumberFormat="1" applyFont="1" applyFill="1" applyBorder="1" applyAlignment="1">
      <alignment horizontal="left" vertical="center" wrapText="1"/>
    </xf>
    <xf numFmtId="0" fontId="23" fillId="0" borderId="34" xfId="0" applyFont="1" applyBorder="1" applyAlignment="1">
      <alignment horizontal="left"/>
    </xf>
    <xf numFmtId="49" fontId="24" fillId="11" borderId="8" xfId="0" applyNumberFormat="1" applyFont="1" applyFill="1" applyBorder="1" applyAlignment="1">
      <alignment horizontal="left" vertical="center" wrapText="1"/>
    </xf>
    <xf numFmtId="0" fontId="24" fillId="0" borderId="8" xfId="0" applyFont="1" applyBorder="1" applyAlignment="1">
      <alignment horizontal="left"/>
    </xf>
    <xf numFmtId="49" fontId="24" fillId="16" borderId="35" xfId="0" applyNumberFormat="1" applyFont="1" applyFill="1" applyBorder="1" applyAlignment="1">
      <alignment horizontal="left" vertical="center" wrapText="1"/>
    </xf>
    <xf numFmtId="49" fontId="24" fillId="11" borderId="7" xfId="0" applyNumberFormat="1" applyFont="1" applyFill="1" applyBorder="1" applyAlignment="1">
      <alignment horizontal="left" vertical="center" wrapText="1"/>
    </xf>
    <xf numFmtId="49" fontId="24" fillId="12" borderId="28" xfId="0" applyNumberFormat="1" applyFont="1" applyFill="1" applyBorder="1" applyAlignment="1">
      <alignment horizontal="left" vertical="center" wrapText="1"/>
    </xf>
    <xf numFmtId="49" fontId="24" fillId="17" borderId="33" xfId="1" applyNumberFormat="1" applyFont="1" applyFill="1" applyBorder="1" applyAlignment="1">
      <alignment horizontal="left" vertical="center" wrapText="1"/>
    </xf>
    <xf numFmtId="49" fontId="24" fillId="17" borderId="33" xfId="0" applyNumberFormat="1" applyFont="1" applyFill="1" applyBorder="1" applyAlignment="1">
      <alignment horizontal="left" vertical="center" wrapText="1"/>
    </xf>
    <xf numFmtId="0" fontId="24" fillId="15" borderId="33" xfId="1" applyFont="1" applyFill="1" applyBorder="1" applyAlignment="1">
      <alignment horizontal="left" vertical="center" wrapText="1"/>
    </xf>
    <xf numFmtId="0" fontId="23" fillId="0" borderId="36" xfId="0" applyFont="1" applyBorder="1" applyAlignment="1">
      <alignment horizontal="left"/>
    </xf>
    <xf numFmtId="49" fontId="24" fillId="11" borderId="37" xfId="0" applyNumberFormat="1" applyFont="1" applyFill="1" applyBorder="1" applyAlignment="1">
      <alignment horizontal="left" vertical="center" wrapText="1"/>
    </xf>
    <xf numFmtId="0" fontId="24" fillId="0" borderId="37" xfId="0" applyFont="1" applyBorder="1" applyAlignment="1">
      <alignment horizontal="left"/>
    </xf>
    <xf numFmtId="49" fontId="24" fillId="16" borderId="38" xfId="0" applyNumberFormat="1" applyFont="1" applyFill="1" applyBorder="1" applyAlignment="1">
      <alignment horizontal="left" vertical="center" wrapText="1"/>
    </xf>
    <xf numFmtId="0" fontId="24" fillId="18" borderId="38" xfId="1" applyFont="1" applyFill="1" applyBorder="1" applyAlignment="1">
      <alignment horizontal="left" vertical="center" wrapText="1"/>
    </xf>
    <xf numFmtId="0" fontId="23" fillId="0" borderId="39" xfId="0" applyFont="1" applyBorder="1" applyAlignment="1">
      <alignment horizontal="left"/>
    </xf>
    <xf numFmtId="0" fontId="24" fillId="0" borderId="9" xfId="0" applyFont="1" applyBorder="1" applyAlignment="1">
      <alignment horizontal="left"/>
    </xf>
    <xf numFmtId="0" fontId="24" fillId="12" borderId="28" xfId="0" applyFont="1" applyFill="1" applyBorder="1" applyAlignment="1">
      <alignment horizontal="left" vertical="center" wrapText="1"/>
    </xf>
    <xf numFmtId="0" fontId="24" fillId="19" borderId="27" xfId="0" applyFont="1" applyFill="1" applyBorder="1" applyAlignment="1">
      <alignment horizontal="left" vertical="center" wrapText="1"/>
    </xf>
    <xf numFmtId="0" fontId="24" fillId="12" borderId="33" xfId="1" applyFont="1" applyFill="1" applyBorder="1" applyAlignment="1">
      <alignment horizontal="left" vertical="center" wrapText="1"/>
    </xf>
    <xf numFmtId="0" fontId="24" fillId="13" borderId="33" xfId="0" applyFont="1" applyFill="1" applyBorder="1" applyAlignment="1">
      <alignment horizontal="left" vertical="center" wrapText="1"/>
    </xf>
    <xf numFmtId="0" fontId="24" fillId="12" borderId="33" xfId="0" applyFont="1" applyFill="1" applyBorder="1" applyAlignment="1">
      <alignment horizontal="left" vertical="center" wrapText="1"/>
    </xf>
    <xf numFmtId="0" fontId="24" fillId="14" borderId="33" xfId="0" applyFont="1" applyFill="1" applyBorder="1" applyAlignment="1">
      <alignment horizontal="left" vertical="center" wrapText="1"/>
    </xf>
    <xf numFmtId="0" fontId="24" fillId="14" borderId="33" xfId="0" applyFont="1" applyFill="1" applyBorder="1" applyAlignment="1">
      <alignment horizontal="left" vertical="center"/>
    </xf>
    <xf numFmtId="0" fontId="24" fillId="20" borderId="33" xfId="0" applyFont="1" applyFill="1" applyBorder="1" applyAlignment="1">
      <alignment horizontal="left" vertical="center" wrapText="1"/>
    </xf>
    <xf numFmtId="0" fontId="24" fillId="19" borderId="33" xfId="0" applyFont="1" applyFill="1" applyBorder="1" applyAlignment="1">
      <alignment horizontal="left" vertical="center" wrapText="1"/>
    </xf>
    <xf numFmtId="0" fontId="24" fillId="14" borderId="38" xfId="0" applyFont="1" applyFill="1" applyBorder="1" applyAlignment="1">
      <alignment horizontal="left" vertical="center" wrapText="1"/>
    </xf>
    <xf numFmtId="0" fontId="24" fillId="14" borderId="28" xfId="0" applyFont="1" applyFill="1" applyBorder="1" applyAlignment="1">
      <alignment horizontal="left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4" fillId="19" borderId="38" xfId="0" applyFont="1" applyFill="1" applyBorder="1" applyAlignment="1">
      <alignment horizontal="left" vertical="center" wrapText="1"/>
    </xf>
    <xf numFmtId="49" fontId="15" fillId="7" borderId="1" xfId="0" applyNumberFormat="1" applyFont="1" applyFill="1" applyBorder="1" applyAlignment="1" applyProtection="1">
      <alignment horizontal="left" vertical="top" wrapText="1"/>
      <protection locked="0"/>
    </xf>
    <xf numFmtId="49" fontId="15" fillId="7" borderId="12" xfId="0" applyNumberFormat="1" applyFont="1" applyFill="1" applyBorder="1" applyAlignment="1" applyProtection="1">
      <alignment horizontal="left" vertical="top"/>
      <protection locked="0"/>
    </xf>
    <xf numFmtId="0" fontId="15" fillId="7" borderId="1" xfId="0" applyFont="1" applyFill="1" applyBorder="1" applyAlignment="1" applyProtection="1">
      <alignment horizontal="left" vertical="top"/>
      <protection hidden="1"/>
    </xf>
    <xf numFmtId="0" fontId="15" fillId="7" borderId="12" xfId="0" applyFont="1" applyFill="1" applyBorder="1" applyAlignment="1" applyProtection="1">
      <alignment horizontal="left" vertical="top"/>
      <protection hidden="1"/>
    </xf>
    <xf numFmtId="0" fontId="2" fillId="2" borderId="8" xfId="0" applyFont="1" applyFill="1" applyBorder="1" applyAlignment="1" applyProtection="1">
      <alignment horizontal="left" vertical="top"/>
      <protection hidden="1"/>
    </xf>
    <xf numFmtId="164" fontId="2" fillId="7" borderId="9" xfId="0" applyNumberFormat="1" applyFont="1" applyFill="1" applyBorder="1" applyAlignment="1" applyProtection="1">
      <alignment horizontal="left" vertical="top"/>
      <protection hidden="1"/>
    </xf>
    <xf numFmtId="0" fontId="2" fillId="2" borderId="9" xfId="0" applyFont="1" applyFill="1" applyBorder="1" applyAlignment="1" applyProtection="1">
      <alignment horizontal="left" vertical="top"/>
      <protection hidden="1"/>
    </xf>
    <xf numFmtId="164" fontId="2" fillId="6" borderId="7" xfId="0" applyNumberFormat="1" applyFont="1" applyFill="1" applyBorder="1" applyAlignment="1" applyProtection="1">
      <alignment horizontal="left" vertical="top"/>
      <protection hidden="1"/>
    </xf>
    <xf numFmtId="0" fontId="16" fillId="0" borderId="8" xfId="0" applyFont="1" applyBorder="1" applyAlignment="1" applyProtection="1">
      <alignment horizontal="left" vertical="top"/>
      <protection hidden="1"/>
    </xf>
    <xf numFmtId="0" fontId="2" fillId="0" borderId="4" xfId="0" applyFont="1" applyBorder="1" applyAlignment="1" applyProtection="1">
      <alignment horizontal="left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2" fillId="0" borderId="6" xfId="0" applyFont="1" applyBorder="1" applyAlignment="1" applyProtection="1">
      <alignment horizontal="left" vertical="top"/>
      <protection hidden="1"/>
    </xf>
    <xf numFmtId="0" fontId="5" fillId="0" borderId="1" xfId="0" applyFont="1" applyBorder="1" applyAlignment="1" applyProtection="1">
      <alignment horizontal="left" vertical="top" wrapText="1"/>
      <protection hidden="1"/>
    </xf>
    <xf numFmtId="0" fontId="11" fillId="0" borderId="1" xfId="0" applyFont="1" applyBorder="1" applyAlignment="1" applyProtection="1">
      <alignment horizontal="left" vertical="top" wrapText="1"/>
      <protection hidden="1"/>
    </xf>
    <xf numFmtId="0" fontId="2" fillId="0" borderId="8" xfId="0" applyFont="1" applyBorder="1" applyAlignment="1" applyProtection="1">
      <alignment horizontal="left" vertical="top"/>
      <protection hidden="1"/>
    </xf>
    <xf numFmtId="165" fontId="3" fillId="0" borderId="3" xfId="0" applyNumberFormat="1" applyFont="1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165" fontId="12" fillId="0" borderId="2" xfId="0" applyNumberFormat="1" applyFont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165" fontId="8" fillId="0" borderId="2" xfId="0" applyNumberFormat="1" applyFont="1" applyBorder="1" applyAlignment="1" applyProtection="1">
      <alignment horizontal="left" vertical="top"/>
      <protection hidden="1"/>
    </xf>
    <xf numFmtId="164" fontId="2" fillId="7" borderId="8" xfId="0" applyNumberFormat="1" applyFont="1" applyFill="1" applyBorder="1" applyAlignment="1" applyProtection="1">
      <alignment horizontal="left" vertical="top"/>
      <protection hidden="1"/>
    </xf>
    <xf numFmtId="165" fontId="2" fillId="6" borderId="1" xfId="0" applyNumberFormat="1" applyFont="1" applyFill="1" applyBorder="1" applyAlignment="1" applyProtection="1">
      <alignment horizontal="left" vertical="top"/>
      <protection hidden="1"/>
    </xf>
    <xf numFmtId="0" fontId="2" fillId="2" borderId="5" xfId="0" applyFont="1" applyFill="1" applyBorder="1" applyAlignment="1" applyProtection="1">
      <alignment horizontal="left" vertical="top"/>
      <protection hidden="1"/>
    </xf>
    <xf numFmtId="0" fontId="4" fillId="0" borderId="0" xfId="0" applyFont="1" applyAlignment="1" applyProtection="1">
      <alignment horizontal="left" vertical="top"/>
      <protection hidden="1"/>
    </xf>
    <xf numFmtId="165" fontId="3" fillId="0" borderId="2" xfId="0" applyNumberFormat="1" applyFont="1" applyBorder="1" applyAlignment="1" applyProtection="1">
      <alignment horizontal="left" vertical="top"/>
      <protection hidden="1"/>
    </xf>
    <xf numFmtId="0" fontId="2" fillId="2" borderId="4" xfId="0" applyFont="1" applyFill="1" applyBorder="1" applyAlignment="1" applyProtection="1">
      <alignment horizontal="left" vertical="top"/>
      <protection hidden="1"/>
    </xf>
    <xf numFmtId="0" fontId="0" fillId="6" borderId="7" xfId="0" applyFill="1" applyBorder="1" applyAlignment="1" applyProtection="1">
      <alignment horizontal="left" vertical="top"/>
      <protection hidden="1"/>
    </xf>
    <xf numFmtId="164" fontId="2" fillId="4" borderId="1" xfId="0" applyNumberFormat="1" applyFont="1" applyFill="1" applyBorder="1" applyAlignment="1" applyProtection="1">
      <alignment horizontal="left" vertical="top"/>
      <protection locked="0"/>
    </xf>
    <xf numFmtId="0" fontId="0" fillId="4" borderId="1" xfId="0" applyFill="1" applyBorder="1" applyAlignment="1" applyProtection="1">
      <alignment horizontal="left" vertical="top"/>
      <protection locked="0"/>
    </xf>
    <xf numFmtId="1" fontId="0" fillId="4" borderId="1" xfId="0" applyNumberFormat="1" applyFill="1" applyBorder="1" applyAlignment="1" applyProtection="1">
      <alignment horizontal="left" vertical="top"/>
      <protection locked="0"/>
    </xf>
    <xf numFmtId="164" fontId="2" fillId="5" borderId="1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1" fontId="2" fillId="5" borderId="1" xfId="0" applyNumberFormat="1" applyFont="1" applyFill="1" applyBorder="1" applyAlignment="1" applyProtection="1">
      <alignment horizontal="left" vertical="top"/>
      <protection locked="0"/>
    </xf>
    <xf numFmtId="1" fontId="2" fillId="3" borderId="1" xfId="0" applyNumberFormat="1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15" fillId="3" borderId="1" xfId="0" applyFont="1" applyFill="1" applyBorder="1" applyAlignment="1" applyProtection="1">
      <alignment horizontal="left" vertical="top" wrapText="1"/>
      <protection locked="0" hidden="1"/>
    </xf>
    <xf numFmtId="0" fontId="15" fillId="3" borderId="7" xfId="0" applyFont="1" applyFill="1" applyBorder="1" applyAlignment="1" applyProtection="1">
      <alignment horizontal="left" vertical="top"/>
      <protection locked="0" hidden="1"/>
    </xf>
    <xf numFmtId="0" fontId="2" fillId="3" borderId="1" xfId="0" applyFont="1" applyFill="1" applyBorder="1" applyAlignment="1" applyProtection="1">
      <alignment horizontal="left" vertical="top"/>
      <protection locked="0"/>
    </xf>
    <xf numFmtId="49" fontId="15" fillId="3" borderId="1" xfId="0" applyNumberFormat="1" applyFont="1" applyFill="1" applyBorder="1" applyAlignment="1" applyProtection="1">
      <alignment horizontal="left" vertical="top" wrapText="1"/>
      <protection locked="0" hidden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0" fillId="0" borderId="0" xfId="0" applyAlignment="1">
      <alignment horizontal="left" vertical="center"/>
    </xf>
    <xf numFmtId="0" fontId="2" fillId="3" borderId="7" xfId="0" applyFont="1" applyFill="1" applyBorder="1" applyAlignment="1" applyProtection="1">
      <alignment horizontal="left" vertical="top"/>
      <protection locked="0" hidden="1"/>
    </xf>
    <xf numFmtId="0" fontId="3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5" fillId="3" borderId="1" xfId="0" applyFont="1" applyFill="1" applyBorder="1" applyAlignment="1" applyProtection="1">
      <alignment horizontal="center" vertical="top" wrapText="1"/>
      <protection locked="0" hidden="1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6" fillId="9" borderId="8" xfId="0" applyFont="1" applyFill="1" applyBorder="1" applyAlignment="1">
      <alignment horizontal="left" vertical="top"/>
    </xf>
    <xf numFmtId="0" fontId="16" fillId="9" borderId="9" xfId="0" applyFont="1" applyFill="1" applyBorder="1" applyAlignment="1">
      <alignment horizontal="left" vertical="top"/>
    </xf>
    <xf numFmtId="0" fontId="16" fillId="9" borderId="7" xfId="0" applyFont="1" applyFill="1" applyBorder="1" applyAlignment="1">
      <alignment horizontal="left" vertical="top"/>
    </xf>
    <xf numFmtId="0" fontId="2" fillId="7" borderId="12" xfId="0" applyFont="1" applyFill="1" applyBorder="1" applyAlignment="1" applyProtection="1">
      <alignment horizontal="center" vertical="top" wrapText="1"/>
      <protection hidden="1"/>
    </xf>
    <xf numFmtId="0" fontId="2" fillId="7" borderId="11" xfId="0" applyFont="1" applyFill="1" applyBorder="1" applyAlignment="1" applyProtection="1">
      <alignment horizontal="center" vertical="top" wrapText="1"/>
      <protection hidden="1"/>
    </xf>
    <xf numFmtId="0" fontId="2" fillId="7" borderId="10" xfId="0" applyFont="1" applyFill="1" applyBorder="1" applyAlignment="1" applyProtection="1">
      <alignment horizontal="center" vertical="top" wrapText="1"/>
      <protection hidden="1"/>
    </xf>
    <xf numFmtId="0" fontId="16" fillId="7" borderId="8" xfId="0" applyFont="1" applyFill="1" applyBorder="1" applyAlignment="1" applyProtection="1">
      <alignment horizontal="left" vertical="top"/>
      <protection locked="0"/>
    </xf>
    <xf numFmtId="0" fontId="16" fillId="7" borderId="9" xfId="0" applyFont="1" applyFill="1" applyBorder="1" applyAlignment="1" applyProtection="1">
      <alignment horizontal="left" vertical="top"/>
      <protection locked="0"/>
    </xf>
    <xf numFmtId="0" fontId="16" fillId="7" borderId="7" xfId="0" applyFont="1" applyFill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11" fillId="0" borderId="12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5" fillId="3" borderId="12" xfId="0" applyFont="1" applyFill="1" applyBorder="1" applyAlignment="1" applyProtection="1">
      <alignment horizontal="center" vertical="top" wrapText="1"/>
      <protection locked="0" hidden="1"/>
    </xf>
    <xf numFmtId="0" fontId="15" fillId="3" borderId="11" xfId="0" applyFont="1" applyFill="1" applyBorder="1" applyAlignment="1" applyProtection="1">
      <alignment horizontal="center" vertical="top" wrapText="1"/>
      <protection locked="0" hidden="1"/>
    </xf>
    <xf numFmtId="0" fontId="15" fillId="3" borderId="10" xfId="0" applyFont="1" applyFill="1" applyBorder="1" applyAlignment="1" applyProtection="1">
      <alignment horizontal="center" vertical="top" wrapText="1"/>
      <protection locked="0" hidden="1"/>
    </xf>
    <xf numFmtId="0" fontId="11" fillId="0" borderId="12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/>
      <protection locked="0" hidden="1"/>
    </xf>
    <xf numFmtId="0" fontId="11" fillId="0" borderId="1" xfId="0" applyFont="1" applyBorder="1" applyAlignment="1">
      <alignment horizontal="center" vertical="top" wrapText="1"/>
    </xf>
    <xf numFmtId="0" fontId="20" fillId="7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1" dT="2022-01-20T19:26:29.45" personId="{00000000-0000-0000-0000-000000000000}" id="{5D180C79-77F8-2C43-9381-0C584158212A}">
    <text>Includes all variations</text>
  </threadedComment>
  <threadedComment ref="F45" dT="2022-01-20T19:26:40.38" personId="{00000000-0000-0000-0000-000000000000}" id="{55D31795-2024-0447-BD59-5429E9C4BD7D}">
    <text>Includes all variations</text>
  </threadedComment>
  <threadedComment ref="F50" dT="2022-01-20T19:26:54.86" personId="{00000000-0000-0000-0000-000000000000}" id="{2BBB768F-6FB1-344F-A84E-36D12AC57FA6}">
    <text>Includes all variations</text>
  </threadedComment>
  <threadedComment ref="F66" dT="2022-01-20T19:27:16.75" personId="{00000000-0000-0000-0000-000000000000}" id="{88659875-FB79-D342-932E-2FC5A762F037}">
    <text>Includes all variations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1shSfCW-8kY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vimeo.com/644533088/26c01bbe96" TargetMode="External"/><Relationship Id="rId21" Type="http://schemas.openxmlformats.org/officeDocument/2006/relationships/hyperlink" Target="https://vimeo.com/644546130/588cd28dcc" TargetMode="External"/><Relationship Id="rId42" Type="http://schemas.openxmlformats.org/officeDocument/2006/relationships/hyperlink" Target="https://vimeo.com/649931465/546d1a6c3b" TargetMode="External"/><Relationship Id="rId47" Type="http://schemas.openxmlformats.org/officeDocument/2006/relationships/hyperlink" Target="https://vimeo.com/644544797/9b35597a91" TargetMode="External"/><Relationship Id="rId63" Type="http://schemas.openxmlformats.org/officeDocument/2006/relationships/hyperlink" Target="https://vimeo.com/672801376/cffe53a433" TargetMode="External"/><Relationship Id="rId68" Type="http://schemas.openxmlformats.org/officeDocument/2006/relationships/hyperlink" Target="https://vimeo.com/649931445/6894d99cd3" TargetMode="External"/><Relationship Id="rId84" Type="http://schemas.openxmlformats.org/officeDocument/2006/relationships/hyperlink" Target="https://vimeo.com/644544837/32f5958305" TargetMode="External"/><Relationship Id="rId89" Type="http://schemas.openxmlformats.org/officeDocument/2006/relationships/hyperlink" Target="https://vimeo.com/644544392/5b707abe9e" TargetMode="External"/><Relationship Id="rId16" Type="http://schemas.openxmlformats.org/officeDocument/2006/relationships/hyperlink" Target="https://vimeo.com/644546684/8ee5704a9e" TargetMode="External"/><Relationship Id="rId11" Type="http://schemas.openxmlformats.org/officeDocument/2006/relationships/hyperlink" Target="https://vimeo.com/644547140/ddada588b2" TargetMode="External"/><Relationship Id="rId32" Type="http://schemas.openxmlformats.org/officeDocument/2006/relationships/hyperlink" Target="https://vimeo.com/649931421/ace3a098df" TargetMode="External"/><Relationship Id="rId37" Type="http://schemas.openxmlformats.org/officeDocument/2006/relationships/hyperlink" Target="https://vimeo.com/644544362/e23b68f0c7" TargetMode="External"/><Relationship Id="rId53" Type="http://schemas.openxmlformats.org/officeDocument/2006/relationships/hyperlink" Target="https://vimeo.com/644545151/9db3e9b0a2" TargetMode="External"/><Relationship Id="rId58" Type="http://schemas.openxmlformats.org/officeDocument/2006/relationships/hyperlink" Target="https://vimeo.com/644545097/6dc54e19cf" TargetMode="External"/><Relationship Id="rId74" Type="http://schemas.openxmlformats.org/officeDocument/2006/relationships/hyperlink" Target="https://vimeo.com/644544757/ef41cd419d" TargetMode="External"/><Relationship Id="rId79" Type="http://schemas.openxmlformats.org/officeDocument/2006/relationships/hyperlink" Target="https://vimeo.com/644544780/f86cd03c87" TargetMode="External"/><Relationship Id="rId5" Type="http://schemas.openxmlformats.org/officeDocument/2006/relationships/hyperlink" Target="https://vimeo.com/644546645/1f2d9c823c" TargetMode="External"/><Relationship Id="rId90" Type="http://schemas.openxmlformats.org/officeDocument/2006/relationships/hyperlink" Target="https://vimeo.com/644545056/be7a7f2a0e" TargetMode="External"/><Relationship Id="rId95" Type="http://schemas.openxmlformats.org/officeDocument/2006/relationships/hyperlink" Target="https://vimeo.com/672801376/cffe53a433" TargetMode="External"/><Relationship Id="rId22" Type="http://schemas.openxmlformats.org/officeDocument/2006/relationships/hyperlink" Target="https://vimeo.com/644546150/a4eb7ad81c" TargetMode="External"/><Relationship Id="rId27" Type="http://schemas.openxmlformats.org/officeDocument/2006/relationships/hyperlink" Target="https://vimeo.com/644546216/8bf26ebacc" TargetMode="External"/><Relationship Id="rId43" Type="http://schemas.openxmlformats.org/officeDocument/2006/relationships/hyperlink" Target="https://vimeo.com/644544413/41c005ebe3" TargetMode="External"/><Relationship Id="rId48" Type="http://schemas.openxmlformats.org/officeDocument/2006/relationships/hyperlink" Target="https://vimeo.com/644544810/593ce288cd" TargetMode="External"/><Relationship Id="rId64" Type="http://schemas.openxmlformats.org/officeDocument/2006/relationships/hyperlink" Target="https://vimeo.com/644545080/35bacd56ef" TargetMode="External"/><Relationship Id="rId69" Type="http://schemas.openxmlformats.org/officeDocument/2006/relationships/hyperlink" Target="https://vimeo.com/649931403/256a2d15ff" TargetMode="External"/><Relationship Id="rId80" Type="http://schemas.openxmlformats.org/officeDocument/2006/relationships/hyperlink" Target="https://vimeo.com/644544789/0b8e991a36" TargetMode="External"/><Relationship Id="rId85" Type="http://schemas.openxmlformats.org/officeDocument/2006/relationships/hyperlink" Target="https://vimeo.com/644544377/9dabaa3dbf" TargetMode="External"/><Relationship Id="rId3" Type="http://schemas.openxmlformats.org/officeDocument/2006/relationships/hyperlink" Target="https://vimeo.com/644546595/bf1bb3a573" TargetMode="External"/><Relationship Id="rId12" Type="http://schemas.openxmlformats.org/officeDocument/2006/relationships/hyperlink" Target="https://vimeo.com/644546669/c1d59585a3" TargetMode="External"/><Relationship Id="rId17" Type="http://schemas.openxmlformats.org/officeDocument/2006/relationships/hyperlink" Target="https://vimeo.com/644547100/fb914f92f8" TargetMode="External"/><Relationship Id="rId25" Type="http://schemas.openxmlformats.org/officeDocument/2006/relationships/hyperlink" Target="https://vimeo.com/644546179/0377847dae" TargetMode="External"/><Relationship Id="rId33" Type="http://schemas.openxmlformats.org/officeDocument/2006/relationships/hyperlink" Target="https://vimeo.com/649931454/965b8e7dc0" TargetMode="External"/><Relationship Id="rId38" Type="http://schemas.openxmlformats.org/officeDocument/2006/relationships/hyperlink" Target="https://vimeo.com/644544719/96b1a06f02" TargetMode="External"/><Relationship Id="rId46" Type="http://schemas.openxmlformats.org/officeDocument/2006/relationships/hyperlink" Target="https://vimeo.com/644544789/0b8e991a36" TargetMode="External"/><Relationship Id="rId59" Type="http://schemas.openxmlformats.org/officeDocument/2006/relationships/hyperlink" Target="https://vimeo.com/644545114/81f1f57a80" TargetMode="External"/><Relationship Id="rId67" Type="http://schemas.openxmlformats.org/officeDocument/2006/relationships/hyperlink" Target="https://vimeo.com/649931454/965b8e7dc0" TargetMode="External"/><Relationship Id="rId20" Type="http://schemas.openxmlformats.org/officeDocument/2006/relationships/hyperlink" Target="https://vimeo.com/649933314/8f78099e97" TargetMode="External"/><Relationship Id="rId41" Type="http://schemas.openxmlformats.org/officeDocument/2006/relationships/hyperlink" Target="https://vimeo.com/644545140/da85b2f7c0" TargetMode="External"/><Relationship Id="rId54" Type="http://schemas.openxmlformats.org/officeDocument/2006/relationships/hyperlink" Target="https://vimeo.com/672820065/62a713dfa1" TargetMode="External"/><Relationship Id="rId62" Type="http://schemas.openxmlformats.org/officeDocument/2006/relationships/hyperlink" Target="https://vimeo.com/659049400/81ce5fbddb" TargetMode="External"/><Relationship Id="rId70" Type="http://schemas.openxmlformats.org/officeDocument/2006/relationships/hyperlink" Target="https://vimeo.com/649931479/d6efeaedfe" TargetMode="External"/><Relationship Id="rId75" Type="http://schemas.openxmlformats.org/officeDocument/2006/relationships/hyperlink" Target="https://vimeo.com/644545140/da85b2f7c0" TargetMode="External"/><Relationship Id="rId83" Type="http://schemas.openxmlformats.org/officeDocument/2006/relationships/hyperlink" Target="https://vimeo.com/644544824/8417a1caf1" TargetMode="External"/><Relationship Id="rId88" Type="http://schemas.openxmlformats.org/officeDocument/2006/relationships/hyperlink" Target="https://vimeo.com/672820065/62a713dfa1" TargetMode="External"/><Relationship Id="rId91" Type="http://schemas.openxmlformats.org/officeDocument/2006/relationships/hyperlink" Target="https://vimeo.com/644545123/39c7c4d50c" TargetMode="External"/><Relationship Id="rId96" Type="http://schemas.openxmlformats.org/officeDocument/2006/relationships/hyperlink" Target="https://vimeo.com/644545080/35bacd56ef" TargetMode="External"/><Relationship Id="rId1" Type="http://schemas.openxmlformats.org/officeDocument/2006/relationships/hyperlink" Target="https://vimeo.com/644546588/2874f93f3e" TargetMode="External"/><Relationship Id="rId6" Type="http://schemas.openxmlformats.org/officeDocument/2006/relationships/hyperlink" Target="https://vimeo.com/644547126/d7347c6e22" TargetMode="External"/><Relationship Id="rId15" Type="http://schemas.openxmlformats.org/officeDocument/2006/relationships/hyperlink" Target="https://vimeo.com/646142126/d7d93d9903" TargetMode="External"/><Relationship Id="rId23" Type="http://schemas.openxmlformats.org/officeDocument/2006/relationships/hyperlink" Target="https://vimeo.com/649933343/160dd09b0d" TargetMode="External"/><Relationship Id="rId28" Type="http://schemas.openxmlformats.org/officeDocument/2006/relationships/hyperlink" Target="https://vimeo.com/644546224/972566a191" TargetMode="External"/><Relationship Id="rId36" Type="http://schemas.openxmlformats.org/officeDocument/2006/relationships/hyperlink" Target="https://vimeo.com/649931479/d6efeaedfe" TargetMode="External"/><Relationship Id="rId49" Type="http://schemas.openxmlformats.org/officeDocument/2006/relationships/hyperlink" Target="https://vimeo.com/644544824/8417a1caf1" TargetMode="External"/><Relationship Id="rId57" Type="http://schemas.openxmlformats.org/officeDocument/2006/relationships/hyperlink" Target="https://vimeo.com/644545123/39c7c4d50c" TargetMode="External"/><Relationship Id="rId10" Type="http://schemas.openxmlformats.org/officeDocument/2006/relationships/hyperlink" Target="https://vimeo.com/644547067/bba993a1b0" TargetMode="External"/><Relationship Id="rId31" Type="http://schemas.openxmlformats.org/officeDocument/2006/relationships/hyperlink" Target="https://vimeo.com/644544351/244c57942c" TargetMode="External"/><Relationship Id="rId44" Type="http://schemas.openxmlformats.org/officeDocument/2006/relationships/hyperlink" Target="https://vimeo.com/644544763/6340f6777f" TargetMode="External"/><Relationship Id="rId52" Type="http://schemas.openxmlformats.org/officeDocument/2006/relationships/hyperlink" Target="https://vimeo.com/644544428/d40607ba61" TargetMode="External"/><Relationship Id="rId60" Type="http://schemas.openxmlformats.org/officeDocument/2006/relationships/hyperlink" Target="https://vimeo.com/672801359/2f57f5c38c" TargetMode="External"/><Relationship Id="rId65" Type="http://schemas.openxmlformats.org/officeDocument/2006/relationships/hyperlink" Target="https://vimeo.com/644544351/244c57942c" TargetMode="External"/><Relationship Id="rId73" Type="http://schemas.openxmlformats.org/officeDocument/2006/relationships/hyperlink" Target="https://vimeo.com/644544742/0ad86c1efe" TargetMode="External"/><Relationship Id="rId78" Type="http://schemas.openxmlformats.org/officeDocument/2006/relationships/hyperlink" Target="https://vimeo.com/644544763/6340f6777f" TargetMode="External"/><Relationship Id="rId81" Type="http://schemas.openxmlformats.org/officeDocument/2006/relationships/hyperlink" Target="https://vimeo.com/644544797/9b35597a91" TargetMode="External"/><Relationship Id="rId86" Type="http://schemas.openxmlformats.org/officeDocument/2006/relationships/hyperlink" Target="https://vimeo.com/644544428/d40607ba61" TargetMode="External"/><Relationship Id="rId94" Type="http://schemas.openxmlformats.org/officeDocument/2006/relationships/hyperlink" Target="https://vimeo.com/672801359/2f57f5c38c" TargetMode="External"/><Relationship Id="rId4" Type="http://schemas.openxmlformats.org/officeDocument/2006/relationships/hyperlink" Target="https://vimeo.com/644546611/56e677ecb6" TargetMode="External"/><Relationship Id="rId9" Type="http://schemas.openxmlformats.org/officeDocument/2006/relationships/hyperlink" Target="https://vimeo.com/644547054/7694770bd8" TargetMode="External"/><Relationship Id="rId13" Type="http://schemas.openxmlformats.org/officeDocument/2006/relationships/hyperlink" Target="https://vimeo.com/644547086/bf7014daf7" TargetMode="External"/><Relationship Id="rId18" Type="http://schemas.openxmlformats.org/officeDocument/2006/relationships/hyperlink" Target="https://vimeo.com/644547112/2d841e4deb" TargetMode="External"/><Relationship Id="rId39" Type="http://schemas.openxmlformats.org/officeDocument/2006/relationships/hyperlink" Target="https://vimeo.com/644544742/0ad86c1efe" TargetMode="External"/><Relationship Id="rId34" Type="http://schemas.openxmlformats.org/officeDocument/2006/relationships/hyperlink" Target="https://vimeo.com/649931445/6894d99cd3" TargetMode="External"/><Relationship Id="rId50" Type="http://schemas.openxmlformats.org/officeDocument/2006/relationships/hyperlink" Target="https://vimeo.com/644544837/32f5958305" TargetMode="External"/><Relationship Id="rId55" Type="http://schemas.openxmlformats.org/officeDocument/2006/relationships/hyperlink" Target="https://vimeo.com/644544392/5b707abe9e" TargetMode="External"/><Relationship Id="rId76" Type="http://schemas.openxmlformats.org/officeDocument/2006/relationships/hyperlink" Target="https://vimeo.com/649931465/546d1a6c3b" TargetMode="External"/><Relationship Id="rId97" Type="http://schemas.openxmlformats.org/officeDocument/2006/relationships/printerSettings" Target="../printerSettings/printerSettings2.bin"/><Relationship Id="rId7" Type="http://schemas.openxmlformats.org/officeDocument/2006/relationships/hyperlink" Target="https://vimeo.com/644546622/48d31ebf8e" TargetMode="External"/><Relationship Id="rId71" Type="http://schemas.openxmlformats.org/officeDocument/2006/relationships/hyperlink" Target="https://vimeo.com/644544362/e23b68f0c7" TargetMode="External"/><Relationship Id="rId92" Type="http://schemas.openxmlformats.org/officeDocument/2006/relationships/hyperlink" Target="https://vimeo.com/644545097/6dc54e19cf" TargetMode="External"/><Relationship Id="rId2" Type="http://schemas.openxmlformats.org/officeDocument/2006/relationships/hyperlink" Target="https://vimeo.com/644546630/ac62510bd4" TargetMode="External"/><Relationship Id="rId29" Type="http://schemas.openxmlformats.org/officeDocument/2006/relationships/hyperlink" Target="https://vimeo.com/672803059/86a803c8c2" TargetMode="External"/><Relationship Id="rId24" Type="http://schemas.openxmlformats.org/officeDocument/2006/relationships/hyperlink" Target="https://vimeo.com/644546195/e8f902bf45" TargetMode="External"/><Relationship Id="rId40" Type="http://schemas.openxmlformats.org/officeDocument/2006/relationships/hyperlink" Target="https://vimeo.com/644544757/ef41cd419d" TargetMode="External"/><Relationship Id="rId45" Type="http://schemas.openxmlformats.org/officeDocument/2006/relationships/hyperlink" Target="https://vimeo.com/644544780/f86cd03c87" TargetMode="External"/><Relationship Id="rId66" Type="http://schemas.openxmlformats.org/officeDocument/2006/relationships/hyperlink" Target="https://vimeo.com/649931421/ace3a098df" TargetMode="External"/><Relationship Id="rId87" Type="http://schemas.openxmlformats.org/officeDocument/2006/relationships/hyperlink" Target="https://vimeo.com/644545151/9db3e9b0a2" TargetMode="External"/><Relationship Id="rId61" Type="http://schemas.openxmlformats.org/officeDocument/2006/relationships/hyperlink" Target="https://vimeo.com/644544344/616da9fd8a" TargetMode="External"/><Relationship Id="rId82" Type="http://schemas.openxmlformats.org/officeDocument/2006/relationships/hyperlink" Target="https://vimeo.com/644544810/593ce288cd" TargetMode="External"/><Relationship Id="rId19" Type="http://schemas.openxmlformats.org/officeDocument/2006/relationships/hyperlink" Target="https://vimeo.com/644547171/0052814d3e" TargetMode="External"/><Relationship Id="rId14" Type="http://schemas.openxmlformats.org/officeDocument/2006/relationships/hyperlink" Target="https://vimeo.com/644547162/cd071f79d1" TargetMode="External"/><Relationship Id="rId30" Type="http://schemas.openxmlformats.org/officeDocument/2006/relationships/hyperlink" Target="https://vimeo.com/644546238/eaacc8b3ad" TargetMode="External"/><Relationship Id="rId35" Type="http://schemas.openxmlformats.org/officeDocument/2006/relationships/hyperlink" Target="https://vimeo.com/649931403/256a2d15ff" TargetMode="External"/><Relationship Id="rId56" Type="http://schemas.openxmlformats.org/officeDocument/2006/relationships/hyperlink" Target="https://vimeo.com/644545056/be7a7f2a0e" TargetMode="External"/><Relationship Id="rId77" Type="http://schemas.openxmlformats.org/officeDocument/2006/relationships/hyperlink" Target="https://vimeo.com/644544413/41c005ebe3" TargetMode="External"/><Relationship Id="rId8" Type="http://schemas.openxmlformats.org/officeDocument/2006/relationships/hyperlink" Target="https://vimeo.com/644546653/782a71722b" TargetMode="External"/><Relationship Id="rId51" Type="http://schemas.openxmlformats.org/officeDocument/2006/relationships/hyperlink" Target="https://vimeo.com/644544377/9dabaa3dbf" TargetMode="External"/><Relationship Id="rId72" Type="http://schemas.openxmlformats.org/officeDocument/2006/relationships/hyperlink" Target="https://vimeo.com/644544719/96b1a06f02" TargetMode="External"/><Relationship Id="rId93" Type="http://schemas.openxmlformats.org/officeDocument/2006/relationships/hyperlink" Target="https://vimeo.com/644545114/81f1f57a80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vimeo.com/644536554/e39740e3a5" TargetMode="External"/><Relationship Id="rId21" Type="http://schemas.openxmlformats.org/officeDocument/2006/relationships/hyperlink" Target="https://vimeo.com/644535534/55a7d7cdf3" TargetMode="External"/><Relationship Id="rId42" Type="http://schemas.openxmlformats.org/officeDocument/2006/relationships/hyperlink" Target="https://vimeo.com/644535571/dc5dfdf022" TargetMode="External"/><Relationship Id="rId47" Type="http://schemas.openxmlformats.org/officeDocument/2006/relationships/hyperlink" Target="https://vimeo.com/644538042/669e667f3f" TargetMode="External"/><Relationship Id="rId63" Type="http://schemas.openxmlformats.org/officeDocument/2006/relationships/hyperlink" Target="https://vimeo.com/644537620/4705cefbe5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s://vimeo.com/644537327/267867cc35" TargetMode="External"/><Relationship Id="rId2" Type="http://schemas.openxmlformats.org/officeDocument/2006/relationships/hyperlink" Target="https://vimeo.com/644535831/a29471988e" TargetMode="External"/><Relationship Id="rId16" Type="http://schemas.openxmlformats.org/officeDocument/2006/relationships/hyperlink" Target="https://vimeo.com/644533095/232f3cf118" TargetMode="External"/><Relationship Id="rId29" Type="http://schemas.openxmlformats.org/officeDocument/2006/relationships/hyperlink" Target="https://vimeo.com/644537990/44a76c87f1" TargetMode="External"/><Relationship Id="rId11" Type="http://schemas.openxmlformats.org/officeDocument/2006/relationships/hyperlink" Target="https://vimeo.com/644537374/f7d4314c4e" TargetMode="External"/><Relationship Id="rId24" Type="http://schemas.openxmlformats.org/officeDocument/2006/relationships/hyperlink" Target="https://vimeo.com/644536471/624185469c" TargetMode="External"/><Relationship Id="rId32" Type="http://schemas.openxmlformats.org/officeDocument/2006/relationships/hyperlink" Target="https://vimeo.com/644538293/fe07df5f2a" TargetMode="External"/><Relationship Id="rId37" Type="http://schemas.openxmlformats.org/officeDocument/2006/relationships/hyperlink" Target="https://vimeo.com/644535807/1650717cef" TargetMode="External"/><Relationship Id="rId40" Type="http://schemas.openxmlformats.org/officeDocument/2006/relationships/hyperlink" Target="https://vimeo.com/644535468/dfaf55483a" TargetMode="External"/><Relationship Id="rId45" Type="http://schemas.openxmlformats.org/officeDocument/2006/relationships/hyperlink" Target="https://vimeo.com/644537665/70d98da4bc" TargetMode="External"/><Relationship Id="rId53" Type="http://schemas.openxmlformats.org/officeDocument/2006/relationships/hyperlink" Target="https://vimeo.com/672823637/80a3ab2fef" TargetMode="External"/><Relationship Id="rId58" Type="http://schemas.openxmlformats.org/officeDocument/2006/relationships/hyperlink" Target="https://vimeo.com/644538697/df1f3f2a81" TargetMode="External"/><Relationship Id="rId66" Type="http://schemas.openxmlformats.org/officeDocument/2006/relationships/hyperlink" Target="https://vimeo.com/644538725/0b396c468b" TargetMode="External"/><Relationship Id="rId5" Type="http://schemas.openxmlformats.org/officeDocument/2006/relationships/hyperlink" Target="https://vimeo.com/644537294/2c79c40f0e" TargetMode="External"/><Relationship Id="rId61" Type="http://schemas.openxmlformats.org/officeDocument/2006/relationships/hyperlink" Target="https://vimeo.com/644533196/7f64fbf35a" TargetMode="External"/><Relationship Id="rId19" Type="http://schemas.openxmlformats.org/officeDocument/2006/relationships/hyperlink" Target="https://vimeo.com/644533163/8b334629ba" TargetMode="External"/><Relationship Id="rId14" Type="http://schemas.openxmlformats.org/officeDocument/2006/relationships/hyperlink" Target="https://vimeo.com/644537652/abe8de0e23" TargetMode="External"/><Relationship Id="rId22" Type="http://schemas.openxmlformats.org/officeDocument/2006/relationships/hyperlink" Target="https://vimeo.com/644535781/169d6377e8" TargetMode="External"/><Relationship Id="rId27" Type="http://schemas.openxmlformats.org/officeDocument/2006/relationships/hyperlink" Target="https://vimeo.com/644536501/28506ca925" TargetMode="External"/><Relationship Id="rId30" Type="http://schemas.openxmlformats.org/officeDocument/2006/relationships/hyperlink" Target="https://vimeo.com/644538008/3a9d4e4b2d" TargetMode="External"/><Relationship Id="rId35" Type="http://schemas.openxmlformats.org/officeDocument/2006/relationships/hyperlink" Target="https://vimeo.com/644533150/73fe7ee0fb" TargetMode="External"/><Relationship Id="rId43" Type="http://schemas.openxmlformats.org/officeDocument/2006/relationships/hyperlink" Target="https://vimeo.com/644536520/06bb41da76" TargetMode="External"/><Relationship Id="rId48" Type="http://schemas.openxmlformats.org/officeDocument/2006/relationships/hyperlink" Target="https://vimeo.com/644538053/baa6e327f1" TargetMode="External"/><Relationship Id="rId56" Type="http://schemas.openxmlformats.org/officeDocument/2006/relationships/hyperlink" Target="https://vimeo.com/644538886/3794def7f5" TargetMode="External"/><Relationship Id="rId64" Type="http://schemas.openxmlformats.org/officeDocument/2006/relationships/hyperlink" Target="https://vimeo.com/644538709/5ae343876f" TargetMode="External"/><Relationship Id="rId69" Type="http://schemas.openxmlformats.org/officeDocument/2006/relationships/comments" Target="../comments1.xml"/><Relationship Id="rId8" Type="http://schemas.openxmlformats.org/officeDocument/2006/relationships/hyperlink" Target="https://vimeo.com/644537306/42472dfdcb" TargetMode="External"/><Relationship Id="rId51" Type="http://schemas.openxmlformats.org/officeDocument/2006/relationships/hyperlink" Target="https://vimeo.com/644538301/8d57f56ebc" TargetMode="External"/><Relationship Id="rId3" Type="http://schemas.openxmlformats.org/officeDocument/2006/relationships/hyperlink" Target="https://vimeo.com/644535857/2489f2a6e6" TargetMode="External"/><Relationship Id="rId12" Type="http://schemas.openxmlformats.org/officeDocument/2006/relationships/hyperlink" Target="https://vimeo.com/644537570/e5bf24b09f" TargetMode="External"/><Relationship Id="rId17" Type="http://schemas.openxmlformats.org/officeDocument/2006/relationships/hyperlink" Target="https://vimeo.com/644533108/a4b02706c5" TargetMode="External"/><Relationship Id="rId25" Type="http://schemas.openxmlformats.org/officeDocument/2006/relationships/hyperlink" Target="https://vimeo.com/644536486/ce21de0f5e" TargetMode="External"/><Relationship Id="rId33" Type="http://schemas.openxmlformats.org/officeDocument/2006/relationships/hyperlink" Target="https://vimeo.com/644538344/ca83a247ae" TargetMode="External"/><Relationship Id="rId38" Type="http://schemas.openxmlformats.org/officeDocument/2006/relationships/hyperlink" Target="https://vimeo.com/644535558/00c15a9c68" TargetMode="External"/><Relationship Id="rId46" Type="http://schemas.openxmlformats.org/officeDocument/2006/relationships/hyperlink" Target="https://vimeo.com/644538018/2576aa1cf6" TargetMode="External"/><Relationship Id="rId59" Type="http://schemas.openxmlformats.org/officeDocument/2006/relationships/hyperlink" Target="https://vimeo.com/644538374/4325f9766b" TargetMode="External"/><Relationship Id="rId67" Type="http://schemas.openxmlformats.org/officeDocument/2006/relationships/hyperlink" Target="https://vimeo.com/644538741/372a0d3899" TargetMode="External"/><Relationship Id="rId20" Type="http://schemas.openxmlformats.org/officeDocument/2006/relationships/hyperlink" Target="https://vimeo.com/644535501/7551ddb96f" TargetMode="External"/><Relationship Id="rId41" Type="http://schemas.openxmlformats.org/officeDocument/2006/relationships/hyperlink" Target="https://vimeo.com/644535523/ed76ef2f60" TargetMode="External"/><Relationship Id="rId54" Type="http://schemas.openxmlformats.org/officeDocument/2006/relationships/hyperlink" Target="https://vimeo.com/644538324/62b0892e42" TargetMode="External"/><Relationship Id="rId62" Type="http://schemas.openxmlformats.org/officeDocument/2006/relationships/hyperlink" Target="https://vimeo.com/644536531/59a67b15e3" TargetMode="External"/><Relationship Id="rId70" Type="http://schemas.microsoft.com/office/2017/10/relationships/threadedComment" Target="../threadedComments/threadedComment1.xml"/><Relationship Id="rId1" Type="http://schemas.openxmlformats.org/officeDocument/2006/relationships/hyperlink" Target="https://vimeo.com/644535767/18b02c078e" TargetMode="External"/><Relationship Id="rId6" Type="http://schemas.openxmlformats.org/officeDocument/2006/relationships/hyperlink" Target="https://vimeo.com/644537316/7326244033" TargetMode="External"/><Relationship Id="rId15" Type="http://schemas.openxmlformats.org/officeDocument/2006/relationships/hyperlink" Target="https://vimeo.com/644537982/c7c95d7e84" TargetMode="External"/><Relationship Id="rId23" Type="http://schemas.openxmlformats.org/officeDocument/2006/relationships/hyperlink" Target="https://vimeo.com/644535845/70daa602cd" TargetMode="External"/><Relationship Id="rId28" Type="http://schemas.openxmlformats.org/officeDocument/2006/relationships/hyperlink" Target="https://vimeo.com/644537586/277d114ed1" TargetMode="External"/><Relationship Id="rId36" Type="http://schemas.openxmlformats.org/officeDocument/2006/relationships/hyperlink" Target="https://vimeo.com/644533209/be5c5b48af" TargetMode="External"/><Relationship Id="rId49" Type="http://schemas.openxmlformats.org/officeDocument/2006/relationships/hyperlink" Target="https://vimeo.com/644538280/ae969c8794" TargetMode="External"/><Relationship Id="rId57" Type="http://schemas.openxmlformats.org/officeDocument/2006/relationships/hyperlink" Target="https://vimeo.com/644538365/3fa059b8c0" TargetMode="External"/><Relationship Id="rId10" Type="http://schemas.openxmlformats.org/officeDocument/2006/relationships/hyperlink" Target="https://vimeo.com/644537358/8e8941ed09" TargetMode="External"/><Relationship Id="rId31" Type="http://schemas.openxmlformats.org/officeDocument/2006/relationships/hyperlink" Target="https://vimeo.com/644538025/e2aa976ed3" TargetMode="External"/><Relationship Id="rId44" Type="http://schemas.openxmlformats.org/officeDocument/2006/relationships/hyperlink" Target="https://vimeo.com/644537607/0246425705" TargetMode="External"/><Relationship Id="rId52" Type="http://schemas.openxmlformats.org/officeDocument/2006/relationships/hyperlink" Target="https://vimeo.com/644538358/ceef9cfc20" TargetMode="External"/><Relationship Id="rId60" Type="http://schemas.openxmlformats.org/officeDocument/2006/relationships/hyperlink" Target="https://vimeo.com/644533177/a11de8330f" TargetMode="External"/><Relationship Id="rId65" Type="http://schemas.openxmlformats.org/officeDocument/2006/relationships/hyperlink" Target="https://vimeo.com/644538897/288f07c187" TargetMode="External"/><Relationship Id="rId4" Type="http://schemas.openxmlformats.org/officeDocument/2006/relationships/hyperlink" Target="https://vimeo.com/644536462/add0a61e30" TargetMode="External"/><Relationship Id="rId9" Type="http://schemas.openxmlformats.org/officeDocument/2006/relationships/hyperlink" Target="https://vimeo.com/644537340/8537182faa" TargetMode="External"/><Relationship Id="rId13" Type="http://schemas.openxmlformats.org/officeDocument/2006/relationships/hyperlink" Target="https://vimeo.com/644537639/98280c13d3" TargetMode="External"/><Relationship Id="rId18" Type="http://schemas.openxmlformats.org/officeDocument/2006/relationships/hyperlink" Target="https://vimeo.com/644533124/d26dddfc26" TargetMode="External"/><Relationship Id="rId39" Type="http://schemas.openxmlformats.org/officeDocument/2006/relationships/hyperlink" Target="https://vimeo.com/644535477/41f8e5a73f" TargetMode="External"/><Relationship Id="rId34" Type="http://schemas.openxmlformats.org/officeDocument/2006/relationships/hyperlink" Target="https://vimeo.com/644538912/2d2cb03d1e" TargetMode="External"/><Relationship Id="rId50" Type="http://schemas.openxmlformats.org/officeDocument/2006/relationships/hyperlink" Target="https://vimeo.com/644538059/734dea906e" TargetMode="External"/><Relationship Id="rId55" Type="http://schemas.openxmlformats.org/officeDocument/2006/relationships/hyperlink" Target="https://vimeo.com/644538678/8cec77f9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7"/>
  <sheetViews>
    <sheetView tabSelected="1" zoomScale="80" zoomScaleNormal="80" workbookViewId="0">
      <selection activeCell="E6" sqref="E6"/>
    </sheetView>
  </sheetViews>
  <sheetFormatPr baseColWidth="10" defaultColWidth="11" defaultRowHeight="15.75" x14ac:dyDescent="0.5"/>
  <cols>
    <col min="1" max="1" width="9.8125" style="3" bestFit="1" customWidth="1"/>
    <col min="2" max="2" width="22" style="3" customWidth="1"/>
    <col min="3" max="3" width="21.5" style="3" bestFit="1" customWidth="1"/>
    <col min="4" max="4" width="19.8125" style="3" customWidth="1"/>
    <col min="5" max="11" width="18.6875" style="3" customWidth="1"/>
    <col min="12" max="12" width="12.1875" style="3" customWidth="1"/>
    <col min="13" max="14" width="15.6875" style="3" customWidth="1"/>
    <col min="15" max="15" width="14.3125" style="3" customWidth="1"/>
    <col min="16" max="16" width="15.6875" style="3" customWidth="1"/>
    <col min="17" max="17" width="17.1875" style="3" customWidth="1"/>
    <col min="18" max="18" width="17.5" style="3" bestFit="1" customWidth="1"/>
    <col min="19" max="19" width="11" style="3" customWidth="1"/>
    <col min="20" max="20" width="11" style="3"/>
    <col min="21" max="21" width="11" style="3" customWidth="1"/>
    <col min="22" max="23" width="11" style="3" hidden="1" customWidth="1"/>
    <col min="24" max="16384" width="11" style="3"/>
  </cols>
  <sheetData>
    <row r="1" spans="1:19" x14ac:dyDescent="0.5">
      <c r="N1" s="23" t="s">
        <v>26</v>
      </c>
      <c r="O1" s="24"/>
      <c r="P1" s="24"/>
      <c r="Q1" s="25"/>
    </row>
    <row r="2" spans="1:19" ht="20.25" x14ac:dyDescent="0.5">
      <c r="B2" s="12" t="s">
        <v>66</v>
      </c>
      <c r="C2" s="163" t="s">
        <v>1245</v>
      </c>
      <c r="D2" s="164"/>
      <c r="E2" s="165"/>
      <c r="G2" s="12" t="s">
        <v>65</v>
      </c>
      <c r="H2" s="163" t="s">
        <v>1243</v>
      </c>
      <c r="I2" s="164"/>
      <c r="J2" s="165"/>
      <c r="N2" s="26"/>
      <c r="O2" s="3" t="s">
        <v>25</v>
      </c>
      <c r="Q2" s="27"/>
    </row>
    <row r="3" spans="1:19" x14ac:dyDescent="0.5">
      <c r="N3" s="28"/>
      <c r="O3" s="3" t="s">
        <v>60</v>
      </c>
      <c r="Q3" s="27"/>
    </row>
    <row r="4" spans="1:19" ht="20.25" x14ac:dyDescent="0.5">
      <c r="B4" s="12" t="s">
        <v>63</v>
      </c>
      <c r="C4" s="163"/>
      <c r="D4" s="164"/>
      <c r="E4" s="165"/>
      <c r="F4" s="1" t="s">
        <v>3</v>
      </c>
      <c r="G4" s="12" t="s">
        <v>64</v>
      </c>
      <c r="H4" s="163" t="s">
        <v>1244</v>
      </c>
      <c r="I4" s="164"/>
      <c r="J4" s="165"/>
      <c r="N4" s="29"/>
      <c r="O4" s="3" t="s">
        <v>61</v>
      </c>
      <c r="P4" s="2"/>
      <c r="Q4" s="30"/>
    </row>
    <row r="5" spans="1:19" x14ac:dyDescent="0.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N5" s="35"/>
      <c r="O5" s="3" t="s">
        <v>62</v>
      </c>
      <c r="P5" s="2"/>
      <c r="Q5" s="30"/>
    </row>
    <row r="6" spans="1:19" ht="16.149999999999999" thickBot="1" x14ac:dyDescent="0.55000000000000004">
      <c r="B6" s="2"/>
      <c r="N6" s="34"/>
      <c r="O6" s="31" t="s">
        <v>27</v>
      </c>
      <c r="P6" s="31"/>
      <c r="Q6" s="32"/>
    </row>
    <row r="7" spans="1:19" ht="31.05" customHeight="1" x14ac:dyDescent="0.5">
      <c r="B7" s="2"/>
      <c r="C7" s="2"/>
    </row>
    <row r="8" spans="1:19" ht="20.25" x14ac:dyDescent="0.5">
      <c r="B8" s="1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9" s="13" customFormat="1" ht="25.5" x14ac:dyDescent="0.5">
      <c r="B9" s="177" t="s">
        <v>0</v>
      </c>
      <c r="C9" s="178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Q9" s="22"/>
    </row>
    <row r="10" spans="1:19" x14ac:dyDescent="0.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9" ht="69.400000000000006" x14ac:dyDescent="0.5">
      <c r="A11" s="45" t="s">
        <v>76</v>
      </c>
      <c r="B11" s="19" t="s">
        <v>1</v>
      </c>
      <c r="C11" s="20"/>
      <c r="D11" s="20" t="s">
        <v>52</v>
      </c>
      <c r="E11" s="20" t="s">
        <v>53</v>
      </c>
      <c r="F11" s="20" t="s">
        <v>54</v>
      </c>
      <c r="G11" s="20" t="s">
        <v>55</v>
      </c>
      <c r="H11" s="20" t="s">
        <v>56</v>
      </c>
      <c r="I11" s="20" t="s">
        <v>57</v>
      </c>
      <c r="J11" s="20" t="s">
        <v>58</v>
      </c>
      <c r="K11" s="20" t="s">
        <v>59</v>
      </c>
      <c r="L11" s="40"/>
      <c r="M11" s="18" t="s">
        <v>47</v>
      </c>
      <c r="N11" s="18" t="s">
        <v>21</v>
      </c>
      <c r="O11" s="18" t="s">
        <v>22</v>
      </c>
      <c r="P11" s="18" t="s">
        <v>45</v>
      </c>
      <c r="Q11" s="18" t="s">
        <v>1240</v>
      </c>
      <c r="R11" s="18" t="s">
        <v>40</v>
      </c>
      <c r="S11" s="18" t="s">
        <v>9</v>
      </c>
    </row>
    <row r="12" spans="1:19" ht="16.05" customHeight="1" x14ac:dyDescent="0.5">
      <c r="A12" s="176"/>
      <c r="B12" s="111" t="s">
        <v>33</v>
      </c>
      <c r="C12" s="112" t="s">
        <v>23</v>
      </c>
      <c r="D12" s="103"/>
      <c r="E12" s="103"/>
      <c r="F12" s="103"/>
      <c r="G12" s="103"/>
      <c r="H12" s="103"/>
      <c r="I12" s="103"/>
      <c r="J12" s="103"/>
      <c r="K12" s="104"/>
      <c r="L12" s="41"/>
      <c r="M12" s="107"/>
      <c r="N12" s="4"/>
      <c r="O12" s="4"/>
      <c r="P12" s="4"/>
      <c r="Q12" s="4"/>
      <c r="R12" s="4"/>
      <c r="S12" s="5"/>
    </row>
    <row r="13" spans="1:19" ht="16.05" customHeight="1" x14ac:dyDescent="0.5">
      <c r="A13" s="176"/>
      <c r="B13" s="160"/>
      <c r="C13" s="113" t="s">
        <v>38</v>
      </c>
      <c r="D13" s="105">
        <f>IF(D12="",0,VLOOKUP(D12,Values!$Q:$S,3,FALSE))</f>
        <v>0</v>
      </c>
      <c r="E13" s="105">
        <f>IF(E12="",0,VLOOKUP(E12,'Body-Moves'!$G:$H,2,FALSE))</f>
        <v>0</v>
      </c>
      <c r="F13" s="105">
        <f>IF(F12="",0,VLOOKUP(F12,'Body-Moves'!$G:$H,2,FALSE))</f>
        <v>0</v>
      </c>
      <c r="G13" s="105">
        <f>IF(G12="",0,VLOOKUP(G12,'Body-Moves'!$G:$H,2,FALSE))</f>
        <v>0</v>
      </c>
      <c r="H13" s="105">
        <f>IF(H12="",0,VLOOKUP(H12,'Body-Moves'!$G:$H,2,FALSE))</f>
        <v>0</v>
      </c>
      <c r="I13" s="105">
        <f>IF(I12="",0,VLOOKUP(I12,'Body-Moves'!$G:$H,2,FALSE))</f>
        <v>0</v>
      </c>
      <c r="J13" s="105">
        <f>IF(J12="",0,VLOOKUP(J12,'Body-Moves'!$G:$H,2,FALSE))</f>
        <v>0</v>
      </c>
      <c r="K13" s="106">
        <f>IF(K12="",0,VLOOKUP(K12,Values!$Z$2:$AB$67,3,FALSE))</f>
        <v>0</v>
      </c>
      <c r="L13" s="41"/>
      <c r="M13" s="108">
        <f>SUM(D13:K13)</f>
        <v>0</v>
      </c>
      <c r="N13" s="6"/>
      <c r="O13" s="6"/>
      <c r="P13" s="6"/>
      <c r="Q13" s="6"/>
      <c r="R13" s="6"/>
      <c r="S13" s="7"/>
    </row>
    <row r="14" spans="1:19" ht="16.05" customHeight="1" x14ac:dyDescent="0.5">
      <c r="A14" s="176"/>
      <c r="B14" s="161"/>
      <c r="C14" s="113" t="s">
        <v>24</v>
      </c>
      <c r="D14" s="138">
        <f t="shared" ref="D14" si="0">D12</f>
        <v>0</v>
      </c>
      <c r="E14" s="138">
        <f t="shared" ref="E14:K14" si="1">E12</f>
        <v>0</v>
      </c>
      <c r="F14" s="138">
        <f t="shared" si="1"/>
        <v>0</v>
      </c>
      <c r="G14" s="141">
        <f t="shared" si="1"/>
        <v>0</v>
      </c>
      <c r="H14" s="141">
        <f t="shared" si="1"/>
        <v>0</v>
      </c>
      <c r="I14" s="141">
        <f t="shared" si="1"/>
        <v>0</v>
      </c>
      <c r="J14" s="141">
        <f t="shared" si="1"/>
        <v>0</v>
      </c>
      <c r="K14" s="141">
        <f t="shared" si="1"/>
        <v>0</v>
      </c>
      <c r="L14" s="41"/>
      <c r="M14" s="109"/>
      <c r="N14" s="6"/>
      <c r="O14" s="6"/>
      <c r="P14" s="6"/>
      <c r="Q14" s="6"/>
      <c r="R14" s="6"/>
      <c r="S14" s="7"/>
    </row>
    <row r="15" spans="1:19" ht="16.05" customHeight="1" x14ac:dyDescent="0.5">
      <c r="A15" s="176"/>
      <c r="B15" s="162"/>
      <c r="C15" s="114" t="s">
        <v>39</v>
      </c>
      <c r="D15" s="139">
        <f t="shared" ref="D15:J15" si="2">D13</f>
        <v>0</v>
      </c>
      <c r="E15" s="139">
        <f t="shared" si="2"/>
        <v>0</v>
      </c>
      <c r="F15" s="139">
        <f t="shared" si="2"/>
        <v>0</v>
      </c>
      <c r="G15" s="139">
        <f t="shared" si="2"/>
        <v>0</v>
      </c>
      <c r="H15" s="139">
        <f t="shared" si="2"/>
        <v>0</v>
      </c>
      <c r="I15" s="139">
        <f>I13</f>
        <v>0</v>
      </c>
      <c r="J15" s="139">
        <f t="shared" si="2"/>
        <v>0</v>
      </c>
      <c r="K15" s="139">
        <f>K13</f>
        <v>0</v>
      </c>
      <c r="L15" s="41"/>
      <c r="M15" s="110">
        <f>SUM(D15:K15)</f>
        <v>0</v>
      </c>
      <c r="N15" s="130"/>
      <c r="O15" s="130"/>
      <c r="P15" s="131" t="s">
        <v>20</v>
      </c>
      <c r="Q15" s="131">
        <v>0</v>
      </c>
      <c r="R15" s="124">
        <f>IF(O15&lt;=-3,M15+(M15*(10*(O15))/100),M15+(M15*(10*(N15+O15))/100))</f>
        <v>0</v>
      </c>
      <c r="S15" s="124">
        <f>IF(OR(AND(Q15&gt;0,P15="Y"),Q15&gt;=2),0,IF(AND(Q15=0,OR(P15="N",P15="")),R15,R15*0.5))</f>
        <v>0</v>
      </c>
    </row>
    <row r="16" spans="1:19" ht="16.05" customHeight="1" x14ac:dyDescent="0.5">
      <c r="A16" s="176"/>
      <c r="B16" s="111" t="s">
        <v>34</v>
      </c>
      <c r="C16" s="112" t="s">
        <v>23</v>
      </c>
      <c r="D16" s="103"/>
      <c r="E16" s="103"/>
      <c r="F16" s="103"/>
      <c r="G16" s="103"/>
      <c r="H16" s="103"/>
      <c r="I16" s="103"/>
      <c r="J16" s="103"/>
      <c r="K16" s="104"/>
      <c r="L16" s="41"/>
      <c r="M16" s="109"/>
      <c r="N16" s="6"/>
      <c r="O16" s="6"/>
      <c r="P16" s="6"/>
      <c r="Q16" s="6"/>
      <c r="R16" s="109"/>
      <c r="S16" s="125"/>
    </row>
    <row r="17" spans="1:19" ht="16.05" customHeight="1" x14ac:dyDescent="0.5">
      <c r="A17" s="176"/>
      <c r="B17" s="160"/>
      <c r="C17" s="113" t="s">
        <v>38</v>
      </c>
      <c r="D17" s="105">
        <f>IF(D16="",0,VLOOKUP(D16,Values!$Q:$S,3,FALSE))</f>
        <v>0</v>
      </c>
      <c r="E17" s="105">
        <f>IF(E16="",0,VLOOKUP(E16,'Body-Moves'!$G:$H,2,FALSE))</f>
        <v>0</v>
      </c>
      <c r="F17" s="105">
        <f>IF(F16="",0,VLOOKUP(F16,'Body-Moves'!$G:$H,2,FALSE))</f>
        <v>0</v>
      </c>
      <c r="G17" s="105">
        <f>IF(G16="",0,VLOOKUP(G16,'Body-Moves'!$G:$H,2,FALSE))</f>
        <v>0</v>
      </c>
      <c r="H17" s="105">
        <f>IF(H16="",0,VLOOKUP(H16,'Body-Moves'!$G:$H,2,FALSE))</f>
        <v>0</v>
      </c>
      <c r="I17" s="105">
        <f>IF(I16="",0,VLOOKUP(I16,'Body-Moves'!$G:$H,2,FALSE))</f>
        <v>0</v>
      </c>
      <c r="J17" s="105">
        <f>IF(J16="",0,VLOOKUP(J16,'Body-Moves'!$G:$H,2,FALSE))</f>
        <v>0</v>
      </c>
      <c r="K17" s="106">
        <f>IF(K16="",0,VLOOKUP(K16,Values!$Z$2:$AB$67,3,FALSE))</f>
        <v>0</v>
      </c>
      <c r="L17" s="41"/>
      <c r="M17" s="108">
        <f>SUM(D17:K17)</f>
        <v>0</v>
      </c>
      <c r="N17" s="6"/>
      <c r="O17" s="6"/>
      <c r="P17" s="6"/>
      <c r="Q17" s="6"/>
      <c r="R17" s="109"/>
      <c r="S17" s="125"/>
    </row>
    <row r="18" spans="1:19" ht="16.05" customHeight="1" x14ac:dyDescent="0.5">
      <c r="A18" s="176"/>
      <c r="B18" s="161"/>
      <c r="C18" s="113" t="s">
        <v>24</v>
      </c>
      <c r="D18" s="138">
        <f t="shared" ref="D18:K18" si="3">D16</f>
        <v>0</v>
      </c>
      <c r="E18" s="138">
        <f t="shared" si="3"/>
        <v>0</v>
      </c>
      <c r="F18" s="138">
        <f t="shared" si="3"/>
        <v>0</v>
      </c>
      <c r="G18" s="141">
        <f t="shared" si="3"/>
        <v>0</v>
      </c>
      <c r="H18" s="141">
        <f t="shared" si="3"/>
        <v>0</v>
      </c>
      <c r="I18" s="141">
        <f t="shared" si="3"/>
        <v>0</v>
      </c>
      <c r="J18" s="141">
        <f t="shared" si="3"/>
        <v>0</v>
      </c>
      <c r="K18" s="141">
        <f t="shared" si="3"/>
        <v>0</v>
      </c>
      <c r="L18" s="41"/>
      <c r="M18" s="109"/>
      <c r="N18" s="6"/>
      <c r="O18" s="6"/>
      <c r="P18" s="6"/>
      <c r="Q18" s="6"/>
      <c r="R18" s="109"/>
      <c r="S18" s="125"/>
    </row>
    <row r="19" spans="1:19" ht="16.05" customHeight="1" x14ac:dyDescent="0.5">
      <c r="A19" s="176"/>
      <c r="B19" s="162"/>
      <c r="C19" s="114" t="s">
        <v>39</v>
      </c>
      <c r="D19" s="139">
        <f>D17</f>
        <v>0</v>
      </c>
      <c r="E19" s="139">
        <f t="shared" ref="E19:K19" si="4">E17</f>
        <v>0</v>
      </c>
      <c r="F19" s="139">
        <f t="shared" si="4"/>
        <v>0</v>
      </c>
      <c r="G19" s="139">
        <f t="shared" si="4"/>
        <v>0</v>
      </c>
      <c r="H19" s="139">
        <f t="shared" si="4"/>
        <v>0</v>
      </c>
      <c r="I19" s="139">
        <f t="shared" si="4"/>
        <v>0</v>
      </c>
      <c r="J19" s="139">
        <f t="shared" si="4"/>
        <v>0</v>
      </c>
      <c r="K19" s="139">
        <f t="shared" si="4"/>
        <v>0</v>
      </c>
      <c r="L19" s="41"/>
      <c r="M19" s="110">
        <f>SUM(D19:K19)</f>
        <v>0</v>
      </c>
      <c r="N19" s="130"/>
      <c r="O19" s="130"/>
      <c r="P19" s="131" t="s">
        <v>20</v>
      </c>
      <c r="Q19" s="131">
        <v>0</v>
      </c>
      <c r="R19" s="124">
        <f>IF(O19&lt;=-3,M19+(M19*(10*(O19))/100),M19+(M19*(10*(N19+O19))/100))</f>
        <v>0</v>
      </c>
      <c r="S19" s="124">
        <f>IF(OR(AND(Q19&gt;0,P19="Y"),Q19&gt;=2),0,IF(AND(Q19=0,OR(P19="N",P19="")),R19,R19*0.5))</f>
        <v>0</v>
      </c>
    </row>
    <row r="20" spans="1:19" ht="16.05" customHeight="1" x14ac:dyDescent="0.5">
      <c r="A20" s="176"/>
      <c r="B20" s="111" t="s">
        <v>35</v>
      </c>
      <c r="C20" s="112" t="s">
        <v>23</v>
      </c>
      <c r="D20" s="103"/>
      <c r="E20" s="103"/>
      <c r="F20" s="103"/>
      <c r="G20" s="103"/>
      <c r="H20" s="103"/>
      <c r="I20" s="103"/>
      <c r="J20" s="103"/>
      <c r="K20" s="104"/>
      <c r="L20" s="41"/>
      <c r="M20" s="109"/>
      <c r="N20" s="6"/>
      <c r="O20" s="6"/>
      <c r="P20" s="6"/>
      <c r="Q20" s="6"/>
      <c r="R20" s="125"/>
      <c r="S20" s="125"/>
    </row>
    <row r="21" spans="1:19" ht="16.05" customHeight="1" x14ac:dyDescent="0.5">
      <c r="A21" s="176"/>
      <c r="B21" s="160"/>
      <c r="C21" s="113" t="s">
        <v>38</v>
      </c>
      <c r="D21" s="105">
        <f>IF(D20="",0,VLOOKUP(D20,Values!$Q:$S,3,FALSE))</f>
        <v>0</v>
      </c>
      <c r="E21" s="105">
        <f>IF(E20="",0,VLOOKUP(E20,'Body-Moves'!$G:$H,2,FALSE))</f>
        <v>0</v>
      </c>
      <c r="F21" s="105">
        <f>IF(F20="",0,VLOOKUP(F20,'Body-Moves'!$G:$H,2,FALSE))</f>
        <v>0</v>
      </c>
      <c r="G21" s="105">
        <f>IF(G20="",0,VLOOKUP(G20,'Body-Moves'!$G:$H,2,FALSE))</f>
        <v>0</v>
      </c>
      <c r="H21" s="105">
        <f>IF(H20="",0,VLOOKUP(H20,'Body-Moves'!$G:$H,2,FALSE))</f>
        <v>0</v>
      </c>
      <c r="I21" s="105">
        <f>IF(I20="",0,VLOOKUP(I20,'Body-Moves'!$G:$H,2,FALSE))</f>
        <v>0</v>
      </c>
      <c r="J21" s="105">
        <f>IF(J20="",0,VLOOKUP(J20,'Body-Moves'!$G:$H,2,FALSE))</f>
        <v>0</v>
      </c>
      <c r="K21" s="106">
        <f>IF(K20="",0,VLOOKUP(K20,Values!$Z$2:$AB$67,3,FALSE))</f>
        <v>0</v>
      </c>
      <c r="L21" s="41"/>
      <c r="M21" s="108">
        <f>SUM(D21:K21)</f>
        <v>0</v>
      </c>
      <c r="N21" s="6"/>
      <c r="O21" s="6"/>
      <c r="P21" s="6"/>
      <c r="Q21" s="6"/>
      <c r="R21" s="125"/>
      <c r="S21" s="125"/>
    </row>
    <row r="22" spans="1:19" ht="16.05" customHeight="1" x14ac:dyDescent="0.5">
      <c r="A22" s="176"/>
      <c r="B22" s="161"/>
      <c r="C22" s="113" t="s">
        <v>24</v>
      </c>
      <c r="D22" s="138">
        <f t="shared" ref="D22:K22" si="5">D20</f>
        <v>0</v>
      </c>
      <c r="E22" s="138">
        <f t="shared" si="5"/>
        <v>0</v>
      </c>
      <c r="F22" s="138">
        <f t="shared" si="5"/>
        <v>0</v>
      </c>
      <c r="G22" s="141">
        <f t="shared" si="5"/>
        <v>0</v>
      </c>
      <c r="H22" s="141">
        <f t="shared" si="5"/>
        <v>0</v>
      </c>
      <c r="I22" s="141">
        <f t="shared" si="5"/>
        <v>0</v>
      </c>
      <c r="J22" s="141">
        <f t="shared" si="5"/>
        <v>0</v>
      </c>
      <c r="K22" s="141">
        <f t="shared" si="5"/>
        <v>0</v>
      </c>
      <c r="L22" s="41"/>
      <c r="M22" s="109"/>
      <c r="N22" s="6"/>
      <c r="O22" s="6"/>
      <c r="P22" s="6"/>
      <c r="Q22" s="6"/>
      <c r="R22" s="125"/>
      <c r="S22" s="125"/>
    </row>
    <row r="23" spans="1:19" ht="16.05" customHeight="1" x14ac:dyDescent="0.5">
      <c r="A23" s="176"/>
      <c r="B23" s="162"/>
      <c r="C23" s="114" t="s">
        <v>39</v>
      </c>
      <c r="D23" s="139">
        <f>D21</f>
        <v>0</v>
      </c>
      <c r="E23" s="139">
        <f t="shared" ref="E23:K23" si="6">E21</f>
        <v>0</v>
      </c>
      <c r="F23" s="139">
        <f t="shared" si="6"/>
        <v>0</v>
      </c>
      <c r="G23" s="139">
        <f t="shared" si="6"/>
        <v>0</v>
      </c>
      <c r="H23" s="139">
        <f t="shared" si="6"/>
        <v>0</v>
      </c>
      <c r="I23" s="139">
        <f t="shared" si="6"/>
        <v>0</v>
      </c>
      <c r="J23" s="139">
        <f t="shared" si="6"/>
        <v>0</v>
      </c>
      <c r="K23" s="139">
        <f t="shared" si="6"/>
        <v>0</v>
      </c>
      <c r="L23" s="41"/>
      <c r="M23" s="110">
        <f>SUM(D23:K23)</f>
        <v>0</v>
      </c>
      <c r="N23" s="130"/>
      <c r="O23" s="130"/>
      <c r="P23" s="131" t="s">
        <v>20</v>
      </c>
      <c r="Q23" s="131">
        <v>0</v>
      </c>
      <c r="R23" s="124">
        <f>IF(O23&lt;=-3,M23+(M23*(10*(O23))/100),M23+(M23*(10*(N23+O23))/100))</f>
        <v>0</v>
      </c>
      <c r="S23" s="124">
        <f>IF(OR(AND(Q23&gt;0,P23="Y"),Q23&gt;=2),0,IF(AND(Q23=0,OR(P23="N",P23="")),R23,R23*0.5))</f>
        <v>0</v>
      </c>
    </row>
    <row r="24" spans="1:19" ht="16.05" customHeight="1" x14ac:dyDescent="0.5">
      <c r="A24" s="176"/>
      <c r="B24" s="111" t="s">
        <v>36</v>
      </c>
      <c r="C24" s="112" t="s">
        <v>23</v>
      </c>
      <c r="D24" s="103"/>
      <c r="E24" s="103"/>
      <c r="F24" s="103"/>
      <c r="G24" s="103"/>
      <c r="H24" s="103"/>
      <c r="I24" s="103"/>
      <c r="J24" s="103"/>
      <c r="K24" s="104"/>
      <c r="L24" s="41"/>
      <c r="M24" s="109"/>
      <c r="N24" s="6"/>
      <c r="O24" s="6"/>
      <c r="P24" s="6"/>
      <c r="Q24" s="6"/>
      <c r="R24" s="125"/>
      <c r="S24" s="125"/>
    </row>
    <row r="25" spans="1:19" ht="16.05" customHeight="1" x14ac:dyDescent="0.5">
      <c r="A25" s="176"/>
      <c r="B25" s="160"/>
      <c r="C25" s="113" t="s">
        <v>38</v>
      </c>
      <c r="D25" s="105">
        <f>IF(D24="",0,VLOOKUP(D24,Values!$Q:$S,3,FALSE))</f>
        <v>0</v>
      </c>
      <c r="E25" s="105">
        <f>IF(E24="",0,VLOOKUP(E24,'Body-Moves'!$G:$H,2,FALSE))</f>
        <v>0</v>
      </c>
      <c r="F25" s="105">
        <f>IF(F24="",0,VLOOKUP(F24,'Body-Moves'!$G:$H,2,FALSE))</f>
        <v>0</v>
      </c>
      <c r="G25" s="105">
        <f>IF(G24="",0,VLOOKUP(G24,'Body-Moves'!$G:$H,2,FALSE))</f>
        <v>0</v>
      </c>
      <c r="H25" s="105">
        <f>IF(H24="",0,VLOOKUP(H24,'Body-Moves'!$G:$H,2,FALSE))</f>
        <v>0</v>
      </c>
      <c r="I25" s="105">
        <f>IF(I24="",0,VLOOKUP(I24,'Body-Moves'!$G:$H,2,FALSE))</f>
        <v>0</v>
      </c>
      <c r="J25" s="105">
        <f>IF(J24="",0,VLOOKUP(J24,'Body-Moves'!$G:$H,2,FALSE))</f>
        <v>0</v>
      </c>
      <c r="K25" s="106">
        <f>IF(K24="",0,VLOOKUP(K24,Values!$Z$2:$AB$67,3,FALSE))</f>
        <v>0</v>
      </c>
      <c r="L25" s="41"/>
      <c r="M25" s="108">
        <f>SUM(D25:K25)</f>
        <v>0</v>
      </c>
      <c r="N25" s="6"/>
      <c r="O25" s="6"/>
      <c r="P25" s="6"/>
      <c r="Q25" s="6"/>
      <c r="R25" s="125"/>
      <c r="S25" s="125"/>
    </row>
    <row r="26" spans="1:19" ht="16.05" customHeight="1" x14ac:dyDescent="0.5">
      <c r="A26" s="176"/>
      <c r="B26" s="161"/>
      <c r="C26" s="113" t="s">
        <v>24</v>
      </c>
      <c r="D26" s="138">
        <f t="shared" ref="D26:K26" si="7">D24</f>
        <v>0</v>
      </c>
      <c r="E26" s="138">
        <f t="shared" si="7"/>
        <v>0</v>
      </c>
      <c r="F26" s="138">
        <f t="shared" si="7"/>
        <v>0</v>
      </c>
      <c r="G26" s="141">
        <f t="shared" si="7"/>
        <v>0</v>
      </c>
      <c r="H26" s="141">
        <f t="shared" si="7"/>
        <v>0</v>
      </c>
      <c r="I26" s="141">
        <f t="shared" si="7"/>
        <v>0</v>
      </c>
      <c r="J26" s="141">
        <f t="shared" si="7"/>
        <v>0</v>
      </c>
      <c r="K26" s="141">
        <f t="shared" si="7"/>
        <v>0</v>
      </c>
      <c r="L26" s="41"/>
      <c r="M26" s="109" t="s">
        <v>3</v>
      </c>
      <c r="N26" s="6"/>
      <c r="O26" s="6"/>
      <c r="P26" s="6"/>
      <c r="Q26" s="6"/>
      <c r="R26" s="125"/>
      <c r="S26" s="125"/>
    </row>
    <row r="27" spans="1:19" ht="16.05" customHeight="1" x14ac:dyDescent="0.5">
      <c r="A27" s="176"/>
      <c r="B27" s="162"/>
      <c r="C27" s="114" t="s">
        <v>39</v>
      </c>
      <c r="D27" s="139">
        <f>D25</f>
        <v>0</v>
      </c>
      <c r="E27" s="139">
        <f t="shared" ref="E27:K27" si="8">E25</f>
        <v>0</v>
      </c>
      <c r="F27" s="139">
        <f t="shared" si="8"/>
        <v>0</v>
      </c>
      <c r="G27" s="139">
        <f t="shared" si="8"/>
        <v>0</v>
      </c>
      <c r="H27" s="139">
        <f t="shared" si="8"/>
        <v>0</v>
      </c>
      <c r="I27" s="139">
        <f t="shared" si="8"/>
        <v>0</v>
      </c>
      <c r="J27" s="139">
        <f t="shared" si="8"/>
        <v>0</v>
      </c>
      <c r="K27" s="139">
        <f t="shared" si="8"/>
        <v>0</v>
      </c>
      <c r="L27" s="41"/>
      <c r="M27" s="110">
        <f>SUM(D27:K27)</f>
        <v>0</v>
      </c>
      <c r="N27" s="130"/>
      <c r="O27" s="130"/>
      <c r="P27" s="131" t="s">
        <v>20</v>
      </c>
      <c r="Q27" s="131">
        <v>0</v>
      </c>
      <c r="R27" s="124">
        <f>IF(O27&lt;=-3,M27+(M27*(10*(O27))/100),M27+(M27*(10*(N27+O27))/100))</f>
        <v>0</v>
      </c>
      <c r="S27" s="124">
        <f>IF(OR(AND(Q27&gt;0,P27="Y"),Q27&gt;=2),0,IF(AND(Q27=0,OR(P27="N",P27="")),R27,R27*0.5))</f>
        <v>0</v>
      </c>
    </row>
    <row r="28" spans="1:19" ht="16.05" customHeight="1" x14ac:dyDescent="0.5">
      <c r="A28" s="176"/>
      <c r="B28" s="111" t="s">
        <v>37</v>
      </c>
      <c r="C28" s="112" t="s">
        <v>23</v>
      </c>
      <c r="D28" s="103"/>
      <c r="E28" s="103"/>
      <c r="F28" s="103"/>
      <c r="G28" s="103"/>
      <c r="H28" s="103"/>
      <c r="I28" s="103"/>
      <c r="J28" s="103"/>
      <c r="K28" s="104"/>
      <c r="L28" s="41"/>
      <c r="M28" s="109"/>
      <c r="N28" s="6"/>
      <c r="O28" s="6"/>
      <c r="P28" s="6"/>
      <c r="Q28" s="6"/>
      <c r="R28" s="125"/>
      <c r="S28" s="125"/>
    </row>
    <row r="29" spans="1:19" ht="16.05" customHeight="1" x14ac:dyDescent="0.5">
      <c r="A29" s="176"/>
      <c r="B29" s="160"/>
      <c r="C29" s="113" t="s">
        <v>38</v>
      </c>
      <c r="D29" s="105">
        <f>IF(D28="",0,VLOOKUP(D28,Values!$Q:$S,3,FALSE))</f>
        <v>0</v>
      </c>
      <c r="E29" s="105">
        <f>IF(E28="",0,VLOOKUP(E28,'Body-Moves'!$G:$H,2,FALSE))</f>
        <v>0</v>
      </c>
      <c r="F29" s="105">
        <f>IF(F28="",0,VLOOKUP(F28,'Body-Moves'!$G:$H,2,FALSE))</f>
        <v>0</v>
      </c>
      <c r="G29" s="105">
        <f>IF(G28="",0,VLOOKUP(G28,'Body-Moves'!$G:$H,2,FALSE))</f>
        <v>0</v>
      </c>
      <c r="H29" s="105">
        <f>IF(H28="",0,VLOOKUP(H28,'Body-Moves'!$G:$H,2,FALSE))</f>
        <v>0</v>
      </c>
      <c r="I29" s="105">
        <f>IF(I28="",0,VLOOKUP(I28,'Body-Moves'!$G:$H,2,FALSE))</f>
        <v>0</v>
      </c>
      <c r="J29" s="105">
        <f>IF(J28="",0,VLOOKUP(J28,'Body-Moves'!$G:$H,2,FALSE))</f>
        <v>0</v>
      </c>
      <c r="K29" s="106">
        <f>IF(K28="",0,VLOOKUP(K28,Values!$Z$2:$AB$67,3,FALSE))</f>
        <v>0</v>
      </c>
      <c r="L29" s="41"/>
      <c r="M29" s="108">
        <f>SUM(D29:K29)</f>
        <v>0</v>
      </c>
      <c r="N29" s="6"/>
      <c r="O29" s="6"/>
      <c r="P29" s="6"/>
      <c r="Q29" s="6"/>
      <c r="R29" s="125"/>
      <c r="S29" s="125"/>
    </row>
    <row r="30" spans="1:19" ht="16.05" customHeight="1" x14ac:dyDescent="0.5">
      <c r="A30" s="176"/>
      <c r="B30" s="161"/>
      <c r="C30" s="113" t="s">
        <v>24</v>
      </c>
      <c r="D30" s="138">
        <f t="shared" ref="D30:K30" si="9">D28</f>
        <v>0</v>
      </c>
      <c r="E30" s="138">
        <f t="shared" si="9"/>
        <v>0</v>
      </c>
      <c r="F30" s="138">
        <f t="shared" si="9"/>
        <v>0</v>
      </c>
      <c r="G30" s="141">
        <f t="shared" si="9"/>
        <v>0</v>
      </c>
      <c r="H30" s="141">
        <f t="shared" si="9"/>
        <v>0</v>
      </c>
      <c r="I30" s="141">
        <f t="shared" si="9"/>
        <v>0</v>
      </c>
      <c r="J30" s="141">
        <f t="shared" si="9"/>
        <v>0</v>
      </c>
      <c r="K30" s="141">
        <f t="shared" si="9"/>
        <v>0</v>
      </c>
      <c r="L30" s="41"/>
      <c r="M30" s="109"/>
      <c r="N30" s="6"/>
      <c r="O30" s="6"/>
      <c r="P30" s="6"/>
      <c r="Q30" s="6"/>
      <c r="R30" s="125"/>
      <c r="S30" s="125"/>
    </row>
    <row r="31" spans="1:19" ht="16.05" customHeight="1" x14ac:dyDescent="0.5">
      <c r="A31" s="176"/>
      <c r="B31" s="162"/>
      <c r="C31" s="114" t="s">
        <v>39</v>
      </c>
      <c r="D31" s="139">
        <f>D29</f>
        <v>0</v>
      </c>
      <c r="E31" s="139">
        <f t="shared" ref="E31:K31" si="10">E29</f>
        <v>0</v>
      </c>
      <c r="F31" s="139">
        <f t="shared" si="10"/>
        <v>0</v>
      </c>
      <c r="G31" s="139">
        <f t="shared" si="10"/>
        <v>0</v>
      </c>
      <c r="H31" s="139">
        <f t="shared" si="10"/>
        <v>0</v>
      </c>
      <c r="I31" s="139">
        <f t="shared" si="10"/>
        <v>0</v>
      </c>
      <c r="J31" s="139">
        <f t="shared" si="10"/>
        <v>0</v>
      </c>
      <c r="K31" s="139">
        <f t="shared" si="10"/>
        <v>0</v>
      </c>
      <c r="L31" s="42"/>
      <c r="M31" s="110">
        <f>SUM(D31:K31)</f>
        <v>0</v>
      </c>
      <c r="N31" s="130"/>
      <c r="O31" s="130"/>
      <c r="P31" s="131" t="s">
        <v>20</v>
      </c>
      <c r="Q31" s="131">
        <v>0</v>
      </c>
      <c r="R31" s="124">
        <f>IF(O31&lt;=-3,M31+(M31*(10*(O31))/100),M31+(M31*(10*(N31+O31))/100))</f>
        <v>0</v>
      </c>
      <c r="S31" s="124">
        <f>IF(OR(AND(Q31&gt;0,P31="Y"),Q31&gt;=2),0,IF(AND(Q31=0,OR(P31="N",P31="")),R31,R31*0.5))</f>
        <v>0</v>
      </c>
    </row>
    <row r="32" spans="1:19" ht="16.149999999999999" thickBot="1" x14ac:dyDescent="0.55000000000000004">
      <c r="B32" s="2"/>
      <c r="C32" s="2"/>
      <c r="D32" s="2"/>
      <c r="E32" s="2"/>
      <c r="F32" s="2"/>
      <c r="G32" s="2"/>
      <c r="H32" s="2"/>
      <c r="I32" s="2"/>
      <c r="J32" s="2"/>
      <c r="K32" s="2"/>
      <c r="L32" s="39"/>
      <c r="M32" s="2"/>
      <c r="N32" s="2"/>
      <c r="O32" s="2"/>
      <c r="P32" s="2"/>
      <c r="Q32" s="2"/>
      <c r="R32" s="121"/>
      <c r="S32" s="119"/>
    </row>
    <row r="33" spans="1:23" s="9" customFormat="1" ht="21.75" thickTop="1" thickBot="1" x14ac:dyDescent="0.55000000000000004">
      <c r="B33" s="149" t="s">
        <v>3</v>
      </c>
      <c r="C33" s="150"/>
      <c r="D33" s="8"/>
      <c r="E33" s="8"/>
      <c r="F33" s="8"/>
      <c r="G33" s="8"/>
      <c r="H33" s="8"/>
      <c r="I33" s="8"/>
      <c r="J33" s="8"/>
      <c r="K33" s="8"/>
      <c r="L33" s="38"/>
      <c r="M33" s="8"/>
      <c r="N33" s="8"/>
      <c r="O33" s="8"/>
      <c r="P33" s="37" t="s">
        <v>14</v>
      </c>
      <c r="Q33" s="36"/>
      <c r="R33" s="126"/>
      <c r="S33" s="127">
        <f>AVERAGE(S15:S31)</f>
        <v>0</v>
      </c>
    </row>
    <row r="34" spans="1:23" ht="16.149999999999999" thickTop="1" x14ac:dyDescent="0.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19"/>
      <c r="S34" s="119"/>
    </row>
    <row r="35" spans="1:23" s="10" customFormat="1" ht="69.400000000000006" x14ac:dyDescent="0.5">
      <c r="A35" s="45" t="s">
        <v>76</v>
      </c>
      <c r="B35" s="115" t="s">
        <v>10</v>
      </c>
      <c r="C35" s="116"/>
      <c r="D35" s="18" t="s">
        <v>1236</v>
      </c>
      <c r="E35" s="175" t="s">
        <v>1237</v>
      </c>
      <c r="F35" s="175"/>
      <c r="G35" s="175" t="s">
        <v>1237</v>
      </c>
      <c r="H35" s="175"/>
      <c r="I35" s="171" t="s">
        <v>1237</v>
      </c>
      <c r="J35" s="172"/>
      <c r="K35" s="18" t="s">
        <v>1238</v>
      </c>
      <c r="L35" s="18" t="s">
        <v>47</v>
      </c>
      <c r="M35" s="18" t="s">
        <v>21</v>
      </c>
      <c r="N35" s="18" t="s">
        <v>22</v>
      </c>
      <c r="O35" s="18" t="s">
        <v>16</v>
      </c>
      <c r="P35" s="18" t="s">
        <v>50</v>
      </c>
      <c r="Q35" s="18" t="s">
        <v>17</v>
      </c>
      <c r="R35" s="116" t="s">
        <v>40</v>
      </c>
      <c r="S35" s="116" t="s">
        <v>9</v>
      </c>
      <c r="V35" s="10" t="s">
        <v>1233</v>
      </c>
      <c r="W35" s="10" t="s">
        <v>1234</v>
      </c>
    </row>
    <row r="36" spans="1:23" ht="60" customHeight="1" x14ac:dyDescent="0.5">
      <c r="A36" s="176"/>
      <c r="B36" s="117" t="s">
        <v>44</v>
      </c>
      <c r="C36" s="112" t="s">
        <v>23</v>
      </c>
      <c r="D36" s="137"/>
      <c r="E36" s="173"/>
      <c r="F36" s="173"/>
      <c r="G36" s="173"/>
      <c r="H36" s="173"/>
      <c r="I36" s="173"/>
      <c r="J36" s="173"/>
      <c r="K36" s="137"/>
      <c r="L36" s="107"/>
      <c r="M36" s="4"/>
      <c r="N36" s="4"/>
      <c r="O36" s="4"/>
      <c r="P36" s="4"/>
      <c r="Q36" s="5"/>
      <c r="R36" s="128"/>
      <c r="S36" s="128"/>
      <c r="V36" s="3" t="e">
        <f>VLOOKUP(E36,'Rolls+'!K2:L131,2,FALSE)</f>
        <v>#N/A</v>
      </c>
      <c r="W36" s="3" t="e">
        <f>VLOOKUP(E40,'Rolls+'!K132:L195,2,FALSE)</f>
        <v>#N/A</v>
      </c>
    </row>
    <row r="37" spans="1:23" ht="16.05" customHeight="1" x14ac:dyDescent="0.5">
      <c r="A37" s="176"/>
      <c r="B37" s="154" t="s">
        <v>42</v>
      </c>
      <c r="C37" s="113" t="s">
        <v>38</v>
      </c>
      <c r="D37" s="105">
        <f>IF(D36="",0,VLOOKUP(D36,'Rolls+'!A2:B4,2,FALSE))</f>
        <v>0</v>
      </c>
      <c r="E37" s="157" t="str">
        <f>V41</f>
        <v/>
      </c>
      <c r="F37" s="158"/>
      <c r="G37" s="158"/>
      <c r="H37" s="158"/>
      <c r="I37" s="158"/>
      <c r="J37" s="159"/>
      <c r="K37" s="105">
        <f>IF(K36="",0,VLOOKUP(K36,'Rolls+'!D2:E4,2,FALSE))</f>
        <v>0</v>
      </c>
      <c r="L37" s="123">
        <f>SUM(D37:K37)</f>
        <v>0</v>
      </c>
      <c r="M37" s="6"/>
      <c r="N37" s="6"/>
      <c r="O37" s="6"/>
      <c r="P37" s="6"/>
      <c r="Q37" s="7"/>
      <c r="R37" s="125"/>
      <c r="S37" s="125"/>
      <c r="V37" s="3" t="e">
        <f>VLOOKUP(G36,'Rolls+'!K2:L131,2,FALSE)</f>
        <v>#N/A</v>
      </c>
      <c r="W37" s="3" t="str">
        <f>IF(G40="","",VLOOKUP(G40,'Rolls+'!K132:L195,2,FALSE))</f>
        <v/>
      </c>
    </row>
    <row r="38" spans="1:23" ht="60" customHeight="1" x14ac:dyDescent="0.5">
      <c r="A38" s="176"/>
      <c r="B38" s="155"/>
      <c r="C38" s="113" t="s">
        <v>24</v>
      </c>
      <c r="D38" s="138">
        <f>D36</f>
        <v>0</v>
      </c>
      <c r="E38" s="151">
        <f>E36</f>
        <v>0</v>
      </c>
      <c r="F38" s="151"/>
      <c r="G38" s="151">
        <f>G36</f>
        <v>0</v>
      </c>
      <c r="H38" s="151"/>
      <c r="I38" s="151">
        <f>I36</f>
        <v>0</v>
      </c>
      <c r="J38" s="151"/>
      <c r="K38" s="138">
        <f>K36</f>
        <v>0</v>
      </c>
      <c r="L38" s="6"/>
      <c r="M38" s="6"/>
      <c r="N38" s="6"/>
      <c r="O38" s="6"/>
      <c r="P38" s="6"/>
      <c r="Q38" s="7"/>
      <c r="R38" s="125"/>
      <c r="S38" s="125"/>
      <c r="V38" s="3" t="str">
        <f>IF(I36="","",VLOOKUP(I36,'Rolls+'!K2:L131,2,FALSE))</f>
        <v/>
      </c>
      <c r="W38" s="3" t="str">
        <f>IF(I40="","",VLOOKUP(I40,'Rolls+'!K132:L195,2,FALSE))</f>
        <v/>
      </c>
    </row>
    <row r="39" spans="1:23" ht="16.05" customHeight="1" x14ac:dyDescent="0.5">
      <c r="A39" s="176"/>
      <c r="B39" s="156"/>
      <c r="C39" s="114" t="s">
        <v>39</v>
      </c>
      <c r="D39" s="139">
        <f>D37</f>
        <v>0</v>
      </c>
      <c r="E39" s="168" t="str">
        <f>E37</f>
        <v/>
      </c>
      <c r="F39" s="169"/>
      <c r="G39" s="169"/>
      <c r="H39" s="169"/>
      <c r="I39" s="169"/>
      <c r="J39" s="170"/>
      <c r="K39" s="139">
        <f>K37</f>
        <v>0</v>
      </c>
      <c r="L39" s="33">
        <f>SUM(D39:K39)</f>
        <v>0</v>
      </c>
      <c r="M39" s="130"/>
      <c r="N39" s="130"/>
      <c r="O39" s="131" t="s">
        <v>20</v>
      </c>
      <c r="P39" s="132"/>
      <c r="Q39" s="131" t="s">
        <v>20</v>
      </c>
      <c r="R39" s="124">
        <f>IF(N39&lt;=-3,L39+L39*((N39*10)/100),L39+L39*((M39+N39)*10)/100)</f>
        <v>0</v>
      </c>
      <c r="S39" s="129">
        <f>IF(P39&gt;=2,0,IF(AND(O39="Y",P39=1,Q39="Y"),(R39-2)*50/100,IF(AND(O39="Y",P39=1,Q39="N"),(R39-1)*50/100,IF(AND(O39="N",P39=1,Q39="Y"),(R39-1)*50/100,IF(AND(O39="Y",P39=0,Q39="N"),R39-1,IF(AND(O39="N",P39=1,Q39="N"),R39*50/100,IF(AND(O39="N",P39=0,Q39="Y"),R39-1,IF(AND(O39="Y",P39=0,Q39="Y"),R39-2,R39))))))))</f>
        <v>0</v>
      </c>
    </row>
    <row r="40" spans="1:23" ht="60" customHeight="1" x14ac:dyDescent="0.5">
      <c r="A40" s="176"/>
      <c r="B40" s="117" t="s">
        <v>67</v>
      </c>
      <c r="C40" s="112" t="s">
        <v>23</v>
      </c>
      <c r="D40" s="137"/>
      <c r="E40" s="173"/>
      <c r="F40" s="173"/>
      <c r="G40" s="173"/>
      <c r="H40" s="173"/>
      <c r="I40" s="173"/>
      <c r="J40" s="173"/>
      <c r="K40" s="137"/>
      <c r="L40" s="107"/>
      <c r="M40" s="4"/>
      <c r="N40" s="4"/>
      <c r="O40" s="4"/>
      <c r="P40" s="4"/>
      <c r="Q40" s="5"/>
      <c r="R40" s="128"/>
      <c r="S40" s="128"/>
      <c r="V40" s="3" t="e">
        <f>CONCATENATE(V36,V37,V38)</f>
        <v>#N/A</v>
      </c>
      <c r="W40" s="3" t="e">
        <f>CONCATENATE(W36,W37,W38)</f>
        <v>#N/A</v>
      </c>
    </row>
    <row r="41" spans="1:23" ht="16.05" customHeight="1" x14ac:dyDescent="0.5">
      <c r="A41" s="176"/>
      <c r="B41" s="154" t="s">
        <v>43</v>
      </c>
      <c r="C41" s="113" t="s">
        <v>38</v>
      </c>
      <c r="D41" s="105">
        <f>IF(D40="",0,VLOOKUP(D40,'Rolls+'!A2:B4,2,FALSE))</f>
        <v>0</v>
      </c>
      <c r="E41" s="157" t="str">
        <f>W41</f>
        <v/>
      </c>
      <c r="F41" s="158"/>
      <c r="G41" s="158"/>
      <c r="H41" s="158"/>
      <c r="I41" s="158"/>
      <c r="J41" s="159"/>
      <c r="K41" s="105">
        <f>IF(K40="",0,VLOOKUP(K40,'Rolls+'!D2:E4,2,FALSE))</f>
        <v>0</v>
      </c>
      <c r="L41" s="123">
        <f>SUM(D41:K41)</f>
        <v>0</v>
      </c>
      <c r="M41" s="6"/>
      <c r="N41" s="6"/>
      <c r="O41" s="6"/>
      <c r="P41" s="6"/>
      <c r="Q41" s="7"/>
      <c r="R41" s="125"/>
      <c r="S41" s="125"/>
      <c r="V41" s="3" t="str">
        <f>IFERROR(VLOOKUP(V40,'Rolls+'!N2:O31,2,FALSE),"")</f>
        <v/>
      </c>
      <c r="W41" s="3" t="str">
        <f>IFERROR(VLOOKUP(W40,'Rolls+'!Q2:R16,2,FALSE),"")</f>
        <v/>
      </c>
    </row>
    <row r="42" spans="1:23" ht="60" customHeight="1" x14ac:dyDescent="0.5">
      <c r="A42" s="176"/>
      <c r="B42" s="155"/>
      <c r="C42" s="113" t="s">
        <v>24</v>
      </c>
      <c r="D42" s="140">
        <f>D40</f>
        <v>0</v>
      </c>
      <c r="E42" s="151">
        <f>E40</f>
        <v>0</v>
      </c>
      <c r="F42" s="151"/>
      <c r="G42" s="174">
        <f>G40</f>
        <v>0</v>
      </c>
      <c r="H42" s="174"/>
      <c r="I42" s="174">
        <f>I40</f>
        <v>0</v>
      </c>
      <c r="J42" s="174"/>
      <c r="K42" s="140">
        <f>K40</f>
        <v>0</v>
      </c>
      <c r="L42" s="6"/>
      <c r="M42" s="6"/>
      <c r="N42" s="6"/>
      <c r="O42" s="6"/>
      <c r="P42" s="6"/>
      <c r="Q42" s="7"/>
      <c r="R42" s="125"/>
      <c r="S42" s="125"/>
    </row>
    <row r="43" spans="1:23" ht="16.05" customHeight="1" x14ac:dyDescent="0.5">
      <c r="A43" s="176"/>
      <c r="B43" s="156"/>
      <c r="C43" s="114" t="s">
        <v>39</v>
      </c>
      <c r="D43" s="148">
        <f>D41</f>
        <v>0</v>
      </c>
      <c r="E43" s="168" t="str">
        <f>E41</f>
        <v/>
      </c>
      <c r="F43" s="169"/>
      <c r="G43" s="169"/>
      <c r="H43" s="169"/>
      <c r="I43" s="169"/>
      <c r="J43" s="170"/>
      <c r="K43" s="148">
        <f>K41</f>
        <v>0</v>
      </c>
      <c r="L43" s="33">
        <f>SUM(D43:K43)</f>
        <v>0</v>
      </c>
      <c r="M43" s="130"/>
      <c r="N43" s="130"/>
      <c r="O43" s="131" t="s">
        <v>20</v>
      </c>
      <c r="P43" s="132"/>
      <c r="Q43" s="131" t="s">
        <v>20</v>
      </c>
      <c r="R43" s="124">
        <f>IF(N43&lt;=-3,L43+L43*((N43*10)/100),L43+L43*((M43+N43)*10)/100)</f>
        <v>0</v>
      </c>
      <c r="S43" s="129">
        <f>IF(P43&gt;=2,0,IF(AND(O43="Y",P43=1,Q43="Y"),(R43-2)*50/100,IF(AND(O43="Y",P43=1,Q43="N"),(R43-1)*50/100,IF(AND(O43="N",P43=1,Q43="Y"),(R43-1)*50/100,IF(AND(O43="Y",P43=0,Q43="N"),R43-1,IF(AND(O43="N",P43=1,Q43="N"),R43*50/100,IF(AND(O43="N",P43=0,Q43="Y"),R43-1,IF(AND(O43="Y",P43=0,Q43="Y"),R43-2,R43))))))))</f>
        <v>0</v>
      </c>
    </row>
    <row r="44" spans="1:23" ht="16.149999999999999" thickBot="1" x14ac:dyDescent="0.55000000000000004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P44" s="2"/>
      <c r="Q44" s="2"/>
    </row>
    <row r="45" spans="1:23" s="9" customFormat="1" ht="21.75" thickTop="1" thickBot="1" x14ac:dyDescent="0.55000000000000004">
      <c r="B45" s="149"/>
      <c r="C45" s="150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37" t="s">
        <v>15</v>
      </c>
      <c r="Q45" s="36"/>
      <c r="S45" s="118">
        <f>AVERAGE(S39,S43)</f>
        <v>0</v>
      </c>
    </row>
    <row r="46" spans="1:23" ht="16.5" thickTop="1" thickBot="1" x14ac:dyDescent="0.55000000000000004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2"/>
      <c r="Q46" s="2"/>
      <c r="S46" s="121"/>
    </row>
    <row r="47" spans="1:23" s="11" customFormat="1" ht="25.5" thickTop="1" thickBot="1" x14ac:dyDescent="0.55000000000000004">
      <c r="B47" s="149"/>
      <c r="C47" s="150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15" t="s">
        <v>8</v>
      </c>
      <c r="Q47" s="14"/>
      <c r="S47" s="122">
        <f>AVERAGE(S33,S45)</f>
        <v>0</v>
      </c>
    </row>
    <row r="48" spans="1:23" ht="16.149999999999999" thickTop="1" x14ac:dyDescent="0.5"/>
    <row r="49" spans="2:18" s="13" customFormat="1" ht="25.5" x14ac:dyDescent="0.5">
      <c r="B49" s="15" t="s">
        <v>4</v>
      </c>
    </row>
    <row r="50" spans="2:18" ht="20.25" x14ac:dyDescent="0.5">
      <c r="B50" s="12"/>
    </row>
    <row r="51" spans="2:18" s="10" customFormat="1" ht="30" customHeight="1" x14ac:dyDescent="0.5">
      <c r="B51" s="166" t="s">
        <v>13</v>
      </c>
      <c r="C51" s="167"/>
      <c r="D51" s="18" t="s">
        <v>2</v>
      </c>
    </row>
    <row r="52" spans="2:18" x14ac:dyDescent="0.5">
      <c r="B52" s="152" t="s">
        <v>1241</v>
      </c>
      <c r="C52" s="153"/>
      <c r="D52" s="133"/>
    </row>
    <row r="53" spans="2:18" x14ac:dyDescent="0.5">
      <c r="B53" s="152" t="s">
        <v>1242</v>
      </c>
      <c r="C53" s="153"/>
      <c r="D53" s="133"/>
    </row>
    <row r="54" spans="2:18" x14ac:dyDescent="0.5">
      <c r="B54" s="152" t="s">
        <v>5</v>
      </c>
      <c r="C54" s="153"/>
      <c r="D54" s="133"/>
    </row>
    <row r="55" spans="2:18" x14ac:dyDescent="0.5">
      <c r="B55" s="152" t="s">
        <v>6</v>
      </c>
      <c r="C55" s="153"/>
      <c r="D55" s="133"/>
    </row>
    <row r="56" spans="2:18" x14ac:dyDescent="0.5">
      <c r="B56" s="152" t="s">
        <v>7</v>
      </c>
      <c r="C56" s="153"/>
      <c r="D56" s="133"/>
    </row>
    <row r="57" spans="2:18" x14ac:dyDescent="0.5">
      <c r="B57" s="2"/>
      <c r="D57" s="134"/>
    </row>
    <row r="58" spans="2:18" x14ac:dyDescent="0.5">
      <c r="B58" s="152" t="s">
        <v>46</v>
      </c>
      <c r="C58" s="153"/>
      <c r="D58" s="135"/>
      <c r="E58" s="3" t="s">
        <v>51</v>
      </c>
    </row>
    <row r="59" spans="2:18" x14ac:dyDescent="0.5">
      <c r="B59" s="152" t="s">
        <v>48</v>
      </c>
      <c r="C59" s="153"/>
      <c r="D59" s="136"/>
      <c r="E59" s="3" t="s">
        <v>49</v>
      </c>
    </row>
    <row r="60" spans="2:18" ht="16.149999999999999" thickBot="1" x14ac:dyDescent="0.55000000000000004"/>
    <row r="61" spans="2:18" s="9" customFormat="1" ht="25.5" thickTop="1" thickBot="1" x14ac:dyDescent="0.55000000000000004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6" t="s">
        <v>12</v>
      </c>
      <c r="P61" s="14"/>
      <c r="R61" s="118" t="e">
        <f>AVERAGE(D52:D56)-(D58*0.2)-(D59*2)</f>
        <v>#DIV/0!</v>
      </c>
    </row>
    <row r="62" spans="2:18" ht="16.5" thickTop="1" thickBot="1" x14ac:dyDescent="0.55000000000000004">
      <c r="R62" s="119"/>
    </row>
    <row r="63" spans="2:18" s="13" customFormat="1" ht="30.75" thickTop="1" thickBot="1" x14ac:dyDescent="0.55000000000000004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21" t="s">
        <v>11</v>
      </c>
      <c r="P63" s="17"/>
      <c r="R63" s="120" t="e">
        <f>SUM(S47+R61)</f>
        <v>#DIV/0!</v>
      </c>
    </row>
    <row r="64" spans="2:18" ht="16.149999999999999" thickTop="1" x14ac:dyDescent="0.5"/>
    <row r="65" spans="1:2" ht="21" x14ac:dyDescent="0.5">
      <c r="B65" s="43" t="s">
        <v>1235</v>
      </c>
    </row>
    <row r="67" spans="1:2" x14ac:dyDescent="0.5">
      <c r="A67" s="44">
        <v>45031</v>
      </c>
    </row>
  </sheetData>
  <sheetProtection algorithmName="SHA-512" hashValue="OvTavNMwvvHQCyuj4Jw/hMmn9iwNJZjN/YBPgujumy368a6A2IM3U5KlCqB6vGIsKrihTcLBoUYKNZ2TuQlAsA==" saltValue="B/C45m+DAHSOc0YkDpBKuA==" spinCount="100000" sheet="1" objects="1" scenarios="1"/>
  <mergeCells count="49">
    <mergeCell ref="G36:H36"/>
    <mergeCell ref="A28:A31"/>
    <mergeCell ref="H2:J2"/>
    <mergeCell ref="A36:A39"/>
    <mergeCell ref="A40:A43"/>
    <mergeCell ref="C2:E2"/>
    <mergeCell ref="A12:A15"/>
    <mergeCell ref="A16:A19"/>
    <mergeCell ref="A20:A23"/>
    <mergeCell ref="A24:A27"/>
    <mergeCell ref="E39:J39"/>
    <mergeCell ref="C4:E4"/>
    <mergeCell ref="B9:C9"/>
    <mergeCell ref="E35:F35"/>
    <mergeCell ref="E36:F36"/>
    <mergeCell ref="E38:F38"/>
    <mergeCell ref="B33:C33"/>
    <mergeCell ref="H4:J4"/>
    <mergeCell ref="B47:C47"/>
    <mergeCell ref="B51:C51"/>
    <mergeCell ref="E43:J43"/>
    <mergeCell ref="I35:J35"/>
    <mergeCell ref="I36:J36"/>
    <mergeCell ref="I38:J38"/>
    <mergeCell ref="I40:J40"/>
    <mergeCell ref="I42:J42"/>
    <mergeCell ref="G40:H40"/>
    <mergeCell ref="G42:H42"/>
    <mergeCell ref="E40:F40"/>
    <mergeCell ref="E42:F42"/>
    <mergeCell ref="E41:J41"/>
    <mergeCell ref="G35:H35"/>
    <mergeCell ref="B13:B15"/>
    <mergeCell ref="B17:B19"/>
    <mergeCell ref="B21:B23"/>
    <mergeCell ref="B25:B27"/>
    <mergeCell ref="B29:B31"/>
    <mergeCell ref="B45:C45"/>
    <mergeCell ref="G38:H38"/>
    <mergeCell ref="B59:C59"/>
    <mergeCell ref="B37:B39"/>
    <mergeCell ref="B41:B43"/>
    <mergeCell ref="B58:C58"/>
    <mergeCell ref="B56:C56"/>
    <mergeCell ref="B52:C52"/>
    <mergeCell ref="B53:C53"/>
    <mergeCell ref="B54:C54"/>
    <mergeCell ref="B55:C55"/>
    <mergeCell ref="E37:J37"/>
  </mergeCells>
  <phoneticPr fontId="1" type="noConversion"/>
  <dataValidations count="1">
    <dataValidation type="list" allowBlank="1" showInputMessage="1" showErrorMessage="1" sqref="B12" xr:uid="{4771AFD6-A4B2-460D-AD8C-667D16DAE5FA}">
      <formula1>#REF!</formula1>
    </dataValidation>
  </dataValidations>
  <hyperlinks>
    <hyperlink ref="F4" r:id="rId1" display="https://www.youtube.com/watch?v=1shSfCW-8kY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34" orientation="landscape"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EC5A66AB-BD3B-0645-9316-E6E4F667D27A}">
          <x14:formula1>
            <xm:f>'Body-Moves'!$G$2:$G$69</xm:f>
          </x14:formula1>
          <xm:sqref>E12:J12 E16:J16 E20:J20 E24:J24 E28:J28</xm:sqref>
        </x14:dataValidation>
        <x14:dataValidation type="list" allowBlank="1" showInputMessage="1" showErrorMessage="1" xr:uid="{15C1F8C2-1AAD-794F-ACED-6FEE0CA16CAB}">
          <x14:formula1>
            <xm:f>Values!$Z$2:$Z$67</xm:f>
          </x14:formula1>
          <xm:sqref>K28 K16 K20 K24</xm:sqref>
        </x14:dataValidation>
        <x14:dataValidation type="list" allowBlank="1" showInputMessage="1" showErrorMessage="1" xr:uid="{D7D4FA15-9688-7F4F-A77A-46D7C76C29B4}">
          <x14:formula1>
            <xm:f>Values!$I$2:$I$8</xm:f>
          </x14:formula1>
          <xm:sqref>A36:A43 A12:A31</xm:sqref>
        </x14:dataValidation>
        <x14:dataValidation type="list" allowBlank="1" showInputMessage="1" showErrorMessage="1" xr:uid="{5AFB115E-30D5-7A4F-AFB8-7DA7332D29DC}">
          <x14:formula1>
            <xm:f>Values!$Q$2:$Q$32</xm:f>
          </x14:formula1>
          <xm:sqref>D12 D16 D20 D24 D28</xm:sqref>
        </x14:dataValidation>
        <x14:dataValidation type="list" allowBlank="1" showInputMessage="1" showErrorMessage="1" xr:uid="{D15735E4-3867-D149-B476-F7443CD27678}">
          <x14:formula1>
            <xm:f>Values!$Z$2:$Z$68</xm:f>
          </x14:formula1>
          <xm:sqref>K12</xm:sqref>
        </x14:dataValidation>
        <x14:dataValidation type="list" allowBlank="1" showInputMessage="1" showErrorMessage="1" xr:uid="{B51EF995-189C-6D47-82C1-227F667E55D5}">
          <x14:formula1>
            <xm:f>Values!$D$2:$D$5</xm:f>
          </x14:formula1>
          <xm:sqref>B13:B15 B25:B27 B17:B19 B21:B23 B29:B31</xm:sqref>
        </x14:dataValidation>
        <x14:dataValidation type="list" allowBlank="1" showInputMessage="1" showErrorMessage="1" xr:uid="{00B2258C-ED1C-454D-B1AA-F6204EEF441D}">
          <x14:formula1>
            <xm:f>Values!$B$2:$B$3</xm:f>
          </x14:formula1>
          <xm:sqref>O43 P19 P23 P27 P31 Q39 Q43 O39</xm:sqref>
        </x14:dataValidation>
        <x14:dataValidation type="list" allowBlank="1" showInputMessage="1" showErrorMessage="1" xr:uid="{5F3CFE27-0ECD-1A49-A515-4C966202964C}">
          <x14:formula1>
            <xm:f>Values!$A$2:$A$6</xm:f>
          </x14:formula1>
          <xm:sqref>N15 N19 N23 N27 N31 M39 M43</xm:sqref>
        </x14:dataValidation>
        <x14:dataValidation type="list" allowBlank="1" showInputMessage="1" showErrorMessage="1" xr:uid="{78C3CDBB-F2CA-894E-A8C1-5A655C44C571}">
          <x14:formula1>
            <xm:f>Values!$A$9:$A$13</xm:f>
          </x14:formula1>
          <xm:sqref>O15 O19 O23 O27 O31 N39 N43</xm:sqref>
        </x14:dataValidation>
        <x14:dataValidation type="list" allowBlank="1" showInputMessage="1" showErrorMessage="1" xr:uid="{CE185A15-C153-D945-880C-B8D7AF05111D}">
          <x14:formula1>
            <xm:f>'Rolls+'!$A$2:$A$4</xm:f>
          </x14:formula1>
          <xm:sqref>D36 D40</xm:sqref>
        </x14:dataValidation>
        <x14:dataValidation type="list" allowBlank="1" showInputMessage="1" showErrorMessage="1" xr:uid="{6D0CE41C-803C-B34F-A7AF-03174D444DA1}">
          <x14:formula1>
            <xm:f>'Rolls+'!$D$2:$D$4</xm:f>
          </x14:formula1>
          <xm:sqref>K36 K40</xm:sqref>
        </x14:dataValidation>
        <x14:dataValidation type="list" allowBlank="1" showInputMessage="1" showErrorMessage="1" xr:uid="{BE601CDE-6039-9748-B3C9-4D7DEB7A4D5A}">
          <x14:formula1>
            <xm:f>'Rolls+'!$K$2:$K$131</xm:f>
          </x14:formula1>
          <xm:sqref>E36:J36</xm:sqref>
        </x14:dataValidation>
        <x14:dataValidation type="list" allowBlank="1" showInputMessage="1" showErrorMessage="1" xr:uid="{0D14BAB7-2308-8F44-B195-E3A0ACA8C26A}">
          <x14:formula1>
            <xm:f>'Rolls+'!$K$132:$K$195</xm:f>
          </x14:formula1>
          <xm:sqref>E40:J40</xm:sqref>
        </x14:dataValidation>
        <x14:dataValidation type="list" allowBlank="1" showInputMessage="1" xr:uid="{E7D8D127-B628-F546-8FEE-22151C93391F}">
          <x14:formula1>
            <xm:f>Values!$B$2:$B$3</xm:f>
          </x14:formula1>
          <xm:sqref>P15</xm:sqref>
        </x14:dataValidation>
        <x14:dataValidation type="list" allowBlank="1" showInputMessage="1" xr:uid="{EEF25598-FF11-0A42-B0B3-C5A4ED8037BC}">
          <x14:formula1>
            <xm:f>Values!$C$9:$C$11</xm:f>
          </x14:formula1>
          <xm:sqref>Q15 Q19 Q23 Q27 Q31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29962-B924-6D45-B817-5DD0125499C0}">
  <dimension ref="A1:R195"/>
  <sheetViews>
    <sheetView topLeftCell="K1" workbookViewId="0">
      <selection activeCell="G1" sqref="G1:L195"/>
    </sheetView>
  </sheetViews>
  <sheetFormatPr baseColWidth="10" defaultRowHeight="15.75" x14ac:dyDescent="0.5"/>
  <cols>
    <col min="1" max="1" width="38.8125" bestFit="1" customWidth="1"/>
    <col min="4" max="4" width="54.3125" bestFit="1" customWidth="1"/>
    <col min="7" max="7" width="20" bestFit="1" customWidth="1"/>
    <col min="8" max="8" width="28.1875" bestFit="1" customWidth="1"/>
    <col min="9" max="9" width="9.3125" bestFit="1" customWidth="1"/>
    <col min="10" max="10" width="124.3125" bestFit="1" customWidth="1"/>
    <col min="11" max="11" width="133.3125" bestFit="1" customWidth="1"/>
  </cols>
  <sheetData>
    <row r="1" spans="1:18" x14ac:dyDescent="0.5">
      <c r="A1" s="142" t="s">
        <v>1177</v>
      </c>
      <c r="B1" s="143" t="s">
        <v>1178</v>
      </c>
      <c r="C1" s="144"/>
      <c r="D1" s="142" t="s">
        <v>1179</v>
      </c>
      <c r="E1" s="143" t="s">
        <v>1180</v>
      </c>
      <c r="F1" s="144"/>
      <c r="G1" s="143" t="s">
        <v>536</v>
      </c>
      <c r="H1" s="143" t="s">
        <v>537</v>
      </c>
      <c r="I1" s="143" t="s">
        <v>538</v>
      </c>
      <c r="J1" s="143" t="s">
        <v>539</v>
      </c>
      <c r="K1" s="143" t="s">
        <v>540</v>
      </c>
      <c r="L1" s="143" t="s">
        <v>541</v>
      </c>
      <c r="N1" s="143" t="s">
        <v>1231</v>
      </c>
      <c r="O1" s="144"/>
      <c r="P1" s="144"/>
      <c r="Q1" s="143" t="s">
        <v>1232</v>
      </c>
      <c r="R1" s="144"/>
    </row>
    <row r="2" spans="1:18" x14ac:dyDescent="0.5">
      <c r="A2" s="145" t="s">
        <v>1181</v>
      </c>
      <c r="B2" s="143">
        <v>0</v>
      </c>
      <c r="C2" s="144"/>
      <c r="D2" s="147" t="s">
        <v>1184</v>
      </c>
      <c r="E2" s="143">
        <v>0.2</v>
      </c>
      <c r="F2" s="144"/>
      <c r="G2" s="143" t="s">
        <v>542</v>
      </c>
      <c r="H2" s="143" t="s">
        <v>543</v>
      </c>
      <c r="I2" s="143" t="s">
        <v>544</v>
      </c>
      <c r="J2" s="143" t="s">
        <v>545</v>
      </c>
      <c r="K2" s="143" t="s">
        <v>546</v>
      </c>
      <c r="L2" s="143" t="s">
        <v>547</v>
      </c>
      <c r="N2" s="143" t="s">
        <v>1188</v>
      </c>
      <c r="O2" s="145">
        <v>1</v>
      </c>
      <c r="P2" s="144"/>
      <c r="Q2" s="143" t="s">
        <v>1189</v>
      </c>
      <c r="R2" s="143">
        <v>1</v>
      </c>
    </row>
    <row r="3" spans="1:18" x14ac:dyDescent="0.5">
      <c r="A3" s="145" t="s">
        <v>1182</v>
      </c>
      <c r="B3" s="143">
        <v>0.2</v>
      </c>
      <c r="C3" s="144"/>
      <c r="D3" s="147" t="s">
        <v>1185</v>
      </c>
      <c r="E3" s="143">
        <v>0.2</v>
      </c>
      <c r="F3" s="144"/>
      <c r="G3" s="143" t="s">
        <v>542</v>
      </c>
      <c r="H3" s="143" t="s">
        <v>543</v>
      </c>
      <c r="I3" s="143" t="s">
        <v>548</v>
      </c>
      <c r="J3" s="143" t="s">
        <v>549</v>
      </c>
      <c r="K3" s="143" t="s">
        <v>550</v>
      </c>
      <c r="L3" s="143" t="s">
        <v>130</v>
      </c>
      <c r="N3" s="143" t="s">
        <v>1190</v>
      </c>
      <c r="O3" s="145">
        <v>2</v>
      </c>
      <c r="P3" s="144"/>
      <c r="Q3" s="143" t="s">
        <v>1188</v>
      </c>
      <c r="R3" s="143">
        <v>2</v>
      </c>
    </row>
    <row r="4" spans="1:18" x14ac:dyDescent="0.5">
      <c r="A4" s="145" t="s">
        <v>1183</v>
      </c>
      <c r="B4" s="143">
        <v>0.4</v>
      </c>
      <c r="C4" s="144"/>
      <c r="D4" s="143" t="s">
        <v>551</v>
      </c>
      <c r="E4" s="143">
        <v>0.4</v>
      </c>
      <c r="F4" s="144"/>
      <c r="G4" s="143" t="s">
        <v>542</v>
      </c>
      <c r="H4" s="143" t="s">
        <v>552</v>
      </c>
      <c r="I4" s="143" t="s">
        <v>553</v>
      </c>
      <c r="J4" s="143" t="s">
        <v>554</v>
      </c>
      <c r="K4" s="143" t="s">
        <v>555</v>
      </c>
      <c r="L4" s="143" t="s">
        <v>547</v>
      </c>
      <c r="N4" s="143" t="s">
        <v>1191</v>
      </c>
      <c r="O4" s="145">
        <v>3</v>
      </c>
      <c r="P4" s="144"/>
      <c r="Q4" s="143" t="s">
        <v>1192</v>
      </c>
      <c r="R4" s="143">
        <v>3</v>
      </c>
    </row>
    <row r="5" spans="1:18" x14ac:dyDescent="0.5">
      <c r="A5" s="144"/>
      <c r="B5" s="144"/>
      <c r="C5" s="144"/>
      <c r="D5" s="144"/>
      <c r="E5" s="144"/>
      <c r="F5" s="144"/>
      <c r="G5" s="143" t="s">
        <v>542</v>
      </c>
      <c r="H5" s="143" t="s">
        <v>552</v>
      </c>
      <c r="I5" s="143" t="s">
        <v>556</v>
      </c>
      <c r="J5" s="143" t="s">
        <v>557</v>
      </c>
      <c r="K5" s="143" t="s">
        <v>558</v>
      </c>
      <c r="L5" s="143" t="s">
        <v>103</v>
      </c>
      <c r="N5" s="143" t="s">
        <v>1193</v>
      </c>
      <c r="O5" s="145">
        <v>3</v>
      </c>
      <c r="P5" s="144"/>
      <c r="Q5" s="143" t="s">
        <v>1194</v>
      </c>
      <c r="R5" s="143">
        <v>3</v>
      </c>
    </row>
    <row r="6" spans="1:18" x14ac:dyDescent="0.5">
      <c r="A6" s="144"/>
      <c r="B6" s="144"/>
      <c r="C6" s="144"/>
      <c r="D6" s="144"/>
      <c r="E6" s="144"/>
      <c r="F6" s="144"/>
      <c r="G6" s="143" t="s">
        <v>542</v>
      </c>
      <c r="H6" s="143" t="s">
        <v>559</v>
      </c>
      <c r="I6" s="143" t="s">
        <v>560</v>
      </c>
      <c r="J6" s="143" t="s">
        <v>561</v>
      </c>
      <c r="K6" s="143" t="s">
        <v>562</v>
      </c>
      <c r="L6" s="143" t="s">
        <v>547</v>
      </c>
      <c r="N6" s="143" t="s">
        <v>1195</v>
      </c>
      <c r="O6" s="145">
        <v>3</v>
      </c>
      <c r="P6" s="144"/>
      <c r="Q6" s="143" t="s">
        <v>1196</v>
      </c>
      <c r="R6" s="143">
        <v>4</v>
      </c>
    </row>
    <row r="7" spans="1:18" x14ac:dyDescent="0.5">
      <c r="A7" s="144"/>
      <c r="B7" s="144"/>
      <c r="C7" s="144"/>
      <c r="D7" s="144"/>
      <c r="E7" s="144"/>
      <c r="F7" s="144"/>
      <c r="G7" s="143" t="s">
        <v>542</v>
      </c>
      <c r="H7" s="143" t="s">
        <v>559</v>
      </c>
      <c r="I7" s="143" t="s">
        <v>563</v>
      </c>
      <c r="J7" s="143" t="s">
        <v>564</v>
      </c>
      <c r="K7" s="143" t="s">
        <v>565</v>
      </c>
      <c r="L7" s="143" t="s">
        <v>547</v>
      </c>
      <c r="N7" s="143" t="s">
        <v>1197</v>
      </c>
      <c r="O7" s="145">
        <v>3.5</v>
      </c>
      <c r="P7" s="144"/>
      <c r="Q7" s="143" t="s">
        <v>1198</v>
      </c>
      <c r="R7" s="143">
        <v>5</v>
      </c>
    </row>
    <row r="8" spans="1:18" x14ac:dyDescent="0.5">
      <c r="A8" s="144"/>
      <c r="B8" s="144"/>
      <c r="C8" s="144"/>
      <c r="D8" s="144"/>
      <c r="E8" s="144"/>
      <c r="F8" s="144"/>
      <c r="G8" s="143" t="s">
        <v>542</v>
      </c>
      <c r="H8" s="143" t="s">
        <v>559</v>
      </c>
      <c r="I8" s="143" t="s">
        <v>566</v>
      </c>
      <c r="J8" s="143" t="s">
        <v>567</v>
      </c>
      <c r="K8" s="143" t="s">
        <v>568</v>
      </c>
      <c r="L8" s="143" t="s">
        <v>547</v>
      </c>
      <c r="N8" s="143" t="s">
        <v>1199</v>
      </c>
      <c r="O8" s="145">
        <v>3.5</v>
      </c>
      <c r="P8" s="144"/>
      <c r="Q8" s="143" t="s">
        <v>1200</v>
      </c>
      <c r="R8" s="143">
        <v>5</v>
      </c>
    </row>
    <row r="9" spans="1:18" x14ac:dyDescent="0.5">
      <c r="A9" s="144"/>
      <c r="B9" s="144"/>
      <c r="C9" s="144"/>
      <c r="D9" s="144"/>
      <c r="E9" s="144"/>
      <c r="F9" s="144"/>
      <c r="G9" s="143" t="s">
        <v>542</v>
      </c>
      <c r="H9" s="143" t="s">
        <v>569</v>
      </c>
      <c r="I9" s="143" t="s">
        <v>570</v>
      </c>
      <c r="J9" s="143" t="s">
        <v>571</v>
      </c>
      <c r="K9" s="143" t="s">
        <v>572</v>
      </c>
      <c r="L9" s="143" t="s">
        <v>547</v>
      </c>
      <c r="N9" s="143" t="s">
        <v>1201</v>
      </c>
      <c r="O9" s="145">
        <v>3.5</v>
      </c>
      <c r="P9" s="144"/>
      <c r="Q9" s="143" t="s">
        <v>1202</v>
      </c>
      <c r="R9" s="143">
        <v>6</v>
      </c>
    </row>
    <row r="10" spans="1:18" x14ac:dyDescent="0.5">
      <c r="A10" s="144"/>
      <c r="B10" s="144"/>
      <c r="C10" s="144"/>
      <c r="D10" s="144"/>
      <c r="E10" s="144"/>
      <c r="F10" s="144"/>
      <c r="G10" s="143" t="s">
        <v>542</v>
      </c>
      <c r="H10" s="143" t="s">
        <v>569</v>
      </c>
      <c r="I10" s="143" t="s">
        <v>573</v>
      </c>
      <c r="J10" s="143" t="s">
        <v>574</v>
      </c>
      <c r="K10" s="143" t="s">
        <v>575</v>
      </c>
      <c r="L10" s="143" t="s">
        <v>130</v>
      </c>
      <c r="N10" s="143" t="s">
        <v>1203</v>
      </c>
      <c r="O10" s="145">
        <v>4</v>
      </c>
      <c r="P10" s="144"/>
      <c r="Q10" s="143" t="s">
        <v>1204</v>
      </c>
      <c r="R10" s="143">
        <v>7</v>
      </c>
    </row>
    <row r="11" spans="1:18" x14ac:dyDescent="0.5">
      <c r="A11" s="144"/>
      <c r="B11" s="144"/>
      <c r="C11" s="144"/>
      <c r="D11" s="144"/>
      <c r="E11" s="144"/>
      <c r="F11" s="144"/>
      <c r="G11" s="143" t="s">
        <v>542</v>
      </c>
      <c r="H11" s="143" t="s">
        <v>576</v>
      </c>
      <c r="I11" s="143" t="s">
        <v>577</v>
      </c>
      <c r="J11" s="143" t="s">
        <v>578</v>
      </c>
      <c r="K11" s="143" t="s">
        <v>579</v>
      </c>
      <c r="L11" s="143" t="s">
        <v>103</v>
      </c>
      <c r="N11" s="143" t="s">
        <v>1205</v>
      </c>
      <c r="O11" s="145">
        <v>5</v>
      </c>
      <c r="P11" s="144"/>
      <c r="Q11" s="143" t="s">
        <v>1206</v>
      </c>
      <c r="R11" s="143">
        <v>7</v>
      </c>
    </row>
    <row r="12" spans="1:18" x14ac:dyDescent="0.5">
      <c r="A12" s="144"/>
      <c r="B12" s="144"/>
      <c r="C12" s="144"/>
      <c r="D12" s="144"/>
      <c r="E12" s="144"/>
      <c r="F12" s="144"/>
      <c r="G12" s="143" t="s">
        <v>542</v>
      </c>
      <c r="H12" s="143" t="s">
        <v>576</v>
      </c>
      <c r="I12" s="143" t="s">
        <v>580</v>
      </c>
      <c r="J12" s="143" t="s">
        <v>581</v>
      </c>
      <c r="K12" s="143" t="s">
        <v>582</v>
      </c>
      <c r="L12" s="143" t="s">
        <v>130</v>
      </c>
      <c r="N12" s="143" t="s">
        <v>1207</v>
      </c>
      <c r="O12" s="145">
        <v>5</v>
      </c>
      <c r="P12" s="144"/>
      <c r="Q12" s="143" t="s">
        <v>1208</v>
      </c>
      <c r="R12" s="143">
        <v>8</v>
      </c>
    </row>
    <row r="13" spans="1:18" x14ac:dyDescent="0.5">
      <c r="A13" s="144"/>
      <c r="B13" s="144"/>
      <c r="C13" s="144"/>
      <c r="D13" s="144"/>
      <c r="E13" s="144"/>
      <c r="F13" s="144"/>
      <c r="G13" s="143" t="s">
        <v>542</v>
      </c>
      <c r="H13" s="143" t="s">
        <v>576</v>
      </c>
      <c r="I13" s="143" t="s">
        <v>583</v>
      </c>
      <c r="J13" s="143" t="s">
        <v>584</v>
      </c>
      <c r="K13" s="143" t="s">
        <v>585</v>
      </c>
      <c r="L13" s="143" t="s">
        <v>154</v>
      </c>
      <c r="N13" s="143" t="s">
        <v>1209</v>
      </c>
      <c r="O13" s="145">
        <v>5</v>
      </c>
      <c r="P13" s="144"/>
      <c r="Q13" s="143" t="s">
        <v>1210</v>
      </c>
      <c r="R13" s="143">
        <v>9</v>
      </c>
    </row>
    <row r="14" spans="1:18" x14ac:dyDescent="0.5">
      <c r="A14" s="144"/>
      <c r="B14" s="144"/>
      <c r="C14" s="144"/>
      <c r="D14" s="144"/>
      <c r="E14" s="144"/>
      <c r="F14" s="144"/>
      <c r="G14" s="143" t="s">
        <v>586</v>
      </c>
      <c r="H14" s="143" t="s">
        <v>587</v>
      </c>
      <c r="I14" s="143" t="s">
        <v>588</v>
      </c>
      <c r="J14" s="143" t="s">
        <v>589</v>
      </c>
      <c r="K14" s="143" t="s">
        <v>590</v>
      </c>
      <c r="L14" s="143" t="s">
        <v>547</v>
      </c>
      <c r="N14" s="143" t="s">
        <v>1211</v>
      </c>
      <c r="O14" s="145">
        <v>5.5</v>
      </c>
      <c r="P14" s="144"/>
      <c r="Q14" s="143" t="s">
        <v>1212</v>
      </c>
      <c r="R14" s="143">
        <v>9</v>
      </c>
    </row>
    <row r="15" spans="1:18" x14ac:dyDescent="0.5">
      <c r="A15" s="144"/>
      <c r="B15" s="144"/>
      <c r="C15" s="144"/>
      <c r="D15" s="144"/>
      <c r="E15" s="144"/>
      <c r="F15" s="144"/>
      <c r="G15" s="143" t="s">
        <v>586</v>
      </c>
      <c r="H15" s="143" t="s">
        <v>587</v>
      </c>
      <c r="I15" s="143" t="s">
        <v>591</v>
      </c>
      <c r="J15" s="143" t="s">
        <v>592</v>
      </c>
      <c r="K15" s="143" t="s">
        <v>593</v>
      </c>
      <c r="L15" s="143" t="s">
        <v>547</v>
      </c>
      <c r="N15" s="143" t="s">
        <v>1213</v>
      </c>
      <c r="O15" s="145">
        <v>5.5</v>
      </c>
      <c r="P15" s="144"/>
      <c r="Q15" s="143" t="s">
        <v>1214</v>
      </c>
      <c r="R15" s="143">
        <v>9.5</v>
      </c>
    </row>
    <row r="16" spans="1:18" x14ac:dyDescent="0.5">
      <c r="A16" s="144"/>
      <c r="B16" s="144"/>
      <c r="C16" s="144"/>
      <c r="D16" s="144"/>
      <c r="E16" s="144"/>
      <c r="F16" s="144"/>
      <c r="G16" s="143" t="s">
        <v>586</v>
      </c>
      <c r="H16" s="143" t="s">
        <v>594</v>
      </c>
      <c r="I16" s="143" t="s">
        <v>595</v>
      </c>
      <c r="J16" s="143" t="s">
        <v>596</v>
      </c>
      <c r="K16" s="143" t="s">
        <v>597</v>
      </c>
      <c r="L16" s="143" t="s">
        <v>547</v>
      </c>
      <c r="N16" s="143" t="s">
        <v>1215</v>
      </c>
      <c r="O16" s="145">
        <v>5.5</v>
      </c>
      <c r="P16" s="144"/>
      <c r="Q16" s="143" t="s">
        <v>1216</v>
      </c>
      <c r="R16" s="143">
        <v>10</v>
      </c>
    </row>
    <row r="17" spans="1:18" x14ac:dyDescent="0.5">
      <c r="A17" s="144"/>
      <c r="B17" s="144"/>
      <c r="C17" s="144"/>
      <c r="D17" s="144"/>
      <c r="E17" s="144"/>
      <c r="F17" s="144"/>
      <c r="G17" s="143" t="s">
        <v>586</v>
      </c>
      <c r="H17" s="143" t="s">
        <v>594</v>
      </c>
      <c r="I17" s="143" t="s">
        <v>598</v>
      </c>
      <c r="J17" s="143" t="s">
        <v>599</v>
      </c>
      <c r="K17" s="143" t="s">
        <v>600</v>
      </c>
      <c r="L17" s="143" t="s">
        <v>130</v>
      </c>
      <c r="N17" s="143" t="s">
        <v>1217</v>
      </c>
      <c r="O17" s="145">
        <v>6</v>
      </c>
      <c r="P17" s="144"/>
      <c r="Q17" s="144"/>
      <c r="R17" s="144"/>
    </row>
    <row r="18" spans="1:18" x14ac:dyDescent="0.5">
      <c r="A18" s="144"/>
      <c r="B18" s="144"/>
      <c r="C18" s="144"/>
      <c r="D18" s="144"/>
      <c r="E18" s="144"/>
      <c r="F18" s="144"/>
      <c r="G18" s="143" t="s">
        <v>586</v>
      </c>
      <c r="H18" s="143" t="s">
        <v>601</v>
      </c>
      <c r="I18" s="143" t="s">
        <v>602</v>
      </c>
      <c r="J18" s="143" t="s">
        <v>603</v>
      </c>
      <c r="K18" s="143" t="s">
        <v>604</v>
      </c>
      <c r="L18" s="143" t="s">
        <v>103</v>
      </c>
      <c r="N18" s="143" t="s">
        <v>1218</v>
      </c>
      <c r="O18" s="145">
        <v>7</v>
      </c>
      <c r="P18" s="144"/>
      <c r="Q18" s="144"/>
      <c r="R18" s="144"/>
    </row>
    <row r="19" spans="1:18" x14ac:dyDescent="0.5">
      <c r="A19" s="144"/>
      <c r="B19" s="144"/>
      <c r="C19" s="144"/>
      <c r="D19" s="144"/>
      <c r="E19" s="144"/>
      <c r="F19" s="144"/>
      <c r="G19" s="143" t="s">
        <v>586</v>
      </c>
      <c r="H19" s="143" t="s">
        <v>601</v>
      </c>
      <c r="I19" s="143" t="s">
        <v>605</v>
      </c>
      <c r="J19" s="143" t="s">
        <v>606</v>
      </c>
      <c r="K19" s="143" t="s">
        <v>607</v>
      </c>
      <c r="L19" s="143" t="s">
        <v>130</v>
      </c>
      <c r="N19" s="143" t="s">
        <v>1219</v>
      </c>
      <c r="O19" s="145">
        <v>7</v>
      </c>
      <c r="P19" s="144"/>
      <c r="Q19" s="144"/>
      <c r="R19" s="144"/>
    </row>
    <row r="20" spans="1:18" x14ac:dyDescent="0.5">
      <c r="A20" s="144"/>
      <c r="B20" s="144"/>
      <c r="C20" s="144"/>
      <c r="D20" s="144"/>
      <c r="E20" s="144"/>
      <c r="F20" s="144"/>
      <c r="G20" s="143" t="s">
        <v>586</v>
      </c>
      <c r="H20" s="143" t="s">
        <v>601</v>
      </c>
      <c r="I20" s="143" t="s">
        <v>608</v>
      </c>
      <c r="J20" s="143" t="s">
        <v>609</v>
      </c>
      <c r="K20" s="143" t="s">
        <v>610</v>
      </c>
      <c r="L20" s="143" t="s">
        <v>154</v>
      </c>
      <c r="N20" s="143" t="s">
        <v>1220</v>
      </c>
      <c r="O20" s="145">
        <v>7</v>
      </c>
      <c r="P20" s="144"/>
      <c r="Q20" s="144"/>
      <c r="R20" s="144"/>
    </row>
    <row r="21" spans="1:18" x14ac:dyDescent="0.5">
      <c r="A21" s="144"/>
      <c r="B21" s="144"/>
      <c r="C21" s="144"/>
      <c r="D21" s="144"/>
      <c r="E21" s="144"/>
      <c r="F21" s="144"/>
      <c r="G21" s="143" t="s">
        <v>586</v>
      </c>
      <c r="H21" s="143" t="s">
        <v>601</v>
      </c>
      <c r="I21" s="143" t="s">
        <v>611</v>
      </c>
      <c r="J21" s="143" t="s">
        <v>612</v>
      </c>
      <c r="K21" s="143" t="s">
        <v>613</v>
      </c>
      <c r="L21" s="143" t="s">
        <v>161</v>
      </c>
      <c r="N21" s="143" t="s">
        <v>1221</v>
      </c>
      <c r="O21" s="145">
        <v>7.5</v>
      </c>
      <c r="P21" s="144"/>
      <c r="Q21" s="144"/>
      <c r="R21" s="144"/>
    </row>
    <row r="22" spans="1:18" x14ac:dyDescent="0.5">
      <c r="A22" s="144"/>
      <c r="B22" s="144"/>
      <c r="C22" s="144"/>
      <c r="D22" s="144"/>
      <c r="E22" s="144"/>
      <c r="F22" s="144"/>
      <c r="G22" s="143" t="s">
        <v>586</v>
      </c>
      <c r="H22" s="143" t="s">
        <v>601</v>
      </c>
      <c r="I22" s="143" t="s">
        <v>614</v>
      </c>
      <c r="J22" s="143" t="s">
        <v>615</v>
      </c>
      <c r="K22" s="143" t="s">
        <v>616</v>
      </c>
      <c r="L22" s="143" t="s">
        <v>154</v>
      </c>
      <c r="N22" s="143" t="s">
        <v>1222</v>
      </c>
      <c r="O22" s="145">
        <v>7.5</v>
      </c>
      <c r="P22" s="144"/>
      <c r="Q22" s="144"/>
      <c r="R22" s="144"/>
    </row>
    <row r="23" spans="1:18" x14ac:dyDescent="0.5">
      <c r="A23" s="144"/>
      <c r="B23" s="144"/>
      <c r="C23" s="144"/>
      <c r="D23" s="144"/>
      <c r="E23" s="144"/>
      <c r="F23" s="144"/>
      <c r="G23" s="143" t="s">
        <v>586</v>
      </c>
      <c r="H23" s="143" t="s">
        <v>617</v>
      </c>
      <c r="I23" s="143" t="s">
        <v>618</v>
      </c>
      <c r="J23" s="143" t="s">
        <v>619</v>
      </c>
      <c r="K23" s="143" t="s">
        <v>620</v>
      </c>
      <c r="L23" s="143" t="s">
        <v>154</v>
      </c>
      <c r="N23" s="143" t="s">
        <v>1223</v>
      </c>
      <c r="O23" s="145">
        <v>7.5</v>
      </c>
      <c r="P23" s="144"/>
      <c r="Q23" s="144"/>
      <c r="R23" s="144"/>
    </row>
    <row r="24" spans="1:18" x14ac:dyDescent="0.5">
      <c r="A24" s="144"/>
      <c r="B24" s="144"/>
      <c r="C24" s="144"/>
      <c r="D24" s="144"/>
      <c r="E24" s="144"/>
      <c r="F24" s="144"/>
      <c r="G24" s="143" t="s">
        <v>586</v>
      </c>
      <c r="H24" s="143" t="s">
        <v>617</v>
      </c>
      <c r="I24" s="143" t="s">
        <v>621</v>
      </c>
      <c r="J24" s="143" t="s">
        <v>622</v>
      </c>
      <c r="K24" s="143" t="s">
        <v>623</v>
      </c>
      <c r="L24" s="143" t="s">
        <v>161</v>
      </c>
      <c r="N24" s="143" t="s">
        <v>1224</v>
      </c>
      <c r="O24" s="145">
        <v>8</v>
      </c>
      <c r="P24" s="144"/>
      <c r="Q24" s="144"/>
      <c r="R24" s="144"/>
    </row>
    <row r="25" spans="1:18" x14ac:dyDescent="0.5">
      <c r="A25" s="144"/>
      <c r="B25" s="144"/>
      <c r="C25" s="144"/>
      <c r="D25" s="144"/>
      <c r="E25" s="144"/>
      <c r="F25" s="144"/>
      <c r="G25" s="143" t="s">
        <v>586</v>
      </c>
      <c r="H25" s="143" t="s">
        <v>617</v>
      </c>
      <c r="I25" s="143" t="s">
        <v>624</v>
      </c>
      <c r="J25" s="143" t="s">
        <v>625</v>
      </c>
      <c r="K25" s="143" t="s">
        <v>626</v>
      </c>
      <c r="L25" s="143" t="s">
        <v>154</v>
      </c>
      <c r="N25" s="143" t="s">
        <v>1225</v>
      </c>
      <c r="O25" s="145">
        <v>9</v>
      </c>
      <c r="P25" s="144"/>
      <c r="Q25" s="144"/>
      <c r="R25" s="144"/>
    </row>
    <row r="26" spans="1:18" x14ac:dyDescent="0.5">
      <c r="A26" s="144"/>
      <c r="B26" s="144"/>
      <c r="C26" s="144"/>
      <c r="D26" s="144"/>
      <c r="E26" s="144"/>
      <c r="F26" s="144"/>
      <c r="G26" s="143" t="s">
        <v>586</v>
      </c>
      <c r="H26" s="143" t="s">
        <v>617</v>
      </c>
      <c r="I26" s="143" t="s">
        <v>627</v>
      </c>
      <c r="J26" s="143" t="s">
        <v>628</v>
      </c>
      <c r="K26" s="143" t="s">
        <v>629</v>
      </c>
      <c r="L26" s="143" t="s">
        <v>161</v>
      </c>
      <c r="N26" s="143" t="s">
        <v>1226</v>
      </c>
      <c r="O26" s="145">
        <v>9</v>
      </c>
      <c r="P26" s="144"/>
      <c r="Q26" s="144"/>
      <c r="R26" s="144"/>
    </row>
    <row r="27" spans="1:18" x14ac:dyDescent="0.5">
      <c r="A27" s="144"/>
      <c r="B27" s="144"/>
      <c r="C27" s="144"/>
      <c r="D27" s="144"/>
      <c r="E27" s="144"/>
      <c r="F27" s="144"/>
      <c r="G27" s="143" t="s">
        <v>586</v>
      </c>
      <c r="H27" s="143" t="s">
        <v>617</v>
      </c>
      <c r="I27" s="143" t="s">
        <v>630</v>
      </c>
      <c r="J27" s="143" t="s">
        <v>631</v>
      </c>
      <c r="K27" s="143" t="s">
        <v>632</v>
      </c>
      <c r="L27" s="143" t="s">
        <v>154</v>
      </c>
      <c r="N27" s="143" t="s">
        <v>1227</v>
      </c>
      <c r="O27" s="145">
        <v>9</v>
      </c>
      <c r="P27" s="144"/>
      <c r="Q27" s="144"/>
      <c r="R27" s="144"/>
    </row>
    <row r="28" spans="1:18" x14ac:dyDescent="0.5">
      <c r="A28" s="144"/>
      <c r="B28" s="144"/>
      <c r="C28" s="144"/>
      <c r="D28" s="144"/>
      <c r="E28" s="144"/>
      <c r="F28" s="144"/>
      <c r="G28" s="143" t="s">
        <v>586</v>
      </c>
      <c r="H28" s="143" t="s">
        <v>617</v>
      </c>
      <c r="I28" s="143" t="s">
        <v>633</v>
      </c>
      <c r="J28" s="143" t="s">
        <v>634</v>
      </c>
      <c r="K28" s="143" t="s">
        <v>635</v>
      </c>
      <c r="L28" s="143" t="s">
        <v>161</v>
      </c>
      <c r="N28" s="143" t="s">
        <v>1228</v>
      </c>
      <c r="O28" s="145">
        <v>9.5</v>
      </c>
      <c r="P28" s="144"/>
      <c r="Q28" s="144"/>
      <c r="R28" s="144"/>
    </row>
    <row r="29" spans="1:18" x14ac:dyDescent="0.5">
      <c r="A29" s="144"/>
      <c r="B29" s="144"/>
      <c r="C29" s="144"/>
      <c r="D29" s="144"/>
      <c r="E29" s="144"/>
      <c r="F29" s="144"/>
      <c r="G29" s="143" t="s">
        <v>586</v>
      </c>
      <c r="H29" s="143" t="s">
        <v>636</v>
      </c>
      <c r="I29" s="143" t="s">
        <v>637</v>
      </c>
      <c r="J29" s="143" t="s">
        <v>638</v>
      </c>
      <c r="K29" s="143" t="s">
        <v>639</v>
      </c>
      <c r="L29" s="143" t="s">
        <v>130</v>
      </c>
      <c r="N29" s="143" t="s">
        <v>1229</v>
      </c>
      <c r="O29" s="145">
        <v>9.5</v>
      </c>
      <c r="P29" s="144"/>
      <c r="Q29" s="144"/>
      <c r="R29" s="144"/>
    </row>
    <row r="30" spans="1:18" x14ac:dyDescent="0.5">
      <c r="A30" s="144"/>
      <c r="B30" s="144"/>
      <c r="C30" s="144"/>
      <c r="D30" s="144"/>
      <c r="E30" s="144"/>
      <c r="F30" s="144"/>
      <c r="G30" s="143" t="s">
        <v>586</v>
      </c>
      <c r="H30" s="143" t="s">
        <v>636</v>
      </c>
      <c r="I30" s="143" t="s">
        <v>640</v>
      </c>
      <c r="J30" s="143" t="s">
        <v>641</v>
      </c>
      <c r="K30" s="143" t="s">
        <v>642</v>
      </c>
      <c r="L30" s="143" t="s">
        <v>154</v>
      </c>
      <c r="N30" s="143" t="s">
        <v>1230</v>
      </c>
      <c r="O30" s="145">
        <v>9.5</v>
      </c>
      <c r="P30" s="144"/>
      <c r="Q30" s="144"/>
      <c r="R30" s="144"/>
    </row>
    <row r="31" spans="1:18" x14ac:dyDescent="0.5">
      <c r="A31" s="144"/>
      <c r="B31" s="144"/>
      <c r="C31" s="144"/>
      <c r="D31" s="144"/>
      <c r="E31" s="144"/>
      <c r="F31" s="144"/>
      <c r="G31" s="143" t="s">
        <v>586</v>
      </c>
      <c r="H31" s="143" t="s">
        <v>636</v>
      </c>
      <c r="I31" s="143" t="s">
        <v>643</v>
      </c>
      <c r="J31" s="143" t="s">
        <v>644</v>
      </c>
      <c r="K31" s="143" t="s">
        <v>645</v>
      </c>
      <c r="L31" s="143" t="s">
        <v>194</v>
      </c>
      <c r="N31" s="143" t="s">
        <v>1216</v>
      </c>
      <c r="O31" s="145">
        <v>10</v>
      </c>
      <c r="P31" s="144"/>
      <c r="Q31" s="144"/>
      <c r="R31" s="144"/>
    </row>
    <row r="32" spans="1:18" x14ac:dyDescent="0.5">
      <c r="A32" s="144"/>
      <c r="B32" s="144"/>
      <c r="C32" s="144"/>
      <c r="D32" s="144"/>
      <c r="E32" s="144"/>
      <c r="F32" s="144"/>
      <c r="G32" s="143" t="s">
        <v>646</v>
      </c>
      <c r="H32" s="143" t="s">
        <v>647</v>
      </c>
      <c r="I32" s="143" t="s">
        <v>648</v>
      </c>
      <c r="J32" s="143" t="s">
        <v>649</v>
      </c>
      <c r="K32" s="143" t="s">
        <v>650</v>
      </c>
      <c r="L32" s="143" t="s">
        <v>547</v>
      </c>
    </row>
    <row r="33" spans="1:12" x14ac:dyDescent="0.5">
      <c r="A33" s="144"/>
      <c r="B33" s="144"/>
      <c r="C33" s="144"/>
      <c r="D33" s="144"/>
      <c r="E33" s="144"/>
      <c r="F33" s="144"/>
      <c r="G33" s="143" t="s">
        <v>646</v>
      </c>
      <c r="H33" s="143" t="s">
        <v>647</v>
      </c>
      <c r="I33" s="143" t="s">
        <v>651</v>
      </c>
      <c r="J33" s="143" t="s">
        <v>652</v>
      </c>
      <c r="K33" s="143" t="s">
        <v>653</v>
      </c>
      <c r="L33" s="143" t="s">
        <v>547</v>
      </c>
    </row>
    <row r="34" spans="1:12" x14ac:dyDescent="0.5">
      <c r="A34" s="144"/>
      <c r="B34" s="144"/>
      <c r="C34" s="144"/>
      <c r="D34" s="144"/>
      <c r="E34" s="144"/>
      <c r="F34" s="144"/>
      <c r="G34" s="143" t="s">
        <v>646</v>
      </c>
      <c r="H34" s="143" t="s">
        <v>647</v>
      </c>
      <c r="I34" s="143" t="s">
        <v>654</v>
      </c>
      <c r="J34" s="143" t="s">
        <v>655</v>
      </c>
      <c r="K34" s="143" t="s">
        <v>656</v>
      </c>
      <c r="L34" s="143" t="s">
        <v>103</v>
      </c>
    </row>
    <row r="35" spans="1:12" x14ac:dyDescent="0.5">
      <c r="A35" s="144"/>
      <c r="B35" s="144"/>
      <c r="C35" s="144"/>
      <c r="D35" s="144"/>
      <c r="E35" s="144"/>
      <c r="F35" s="144"/>
      <c r="G35" s="143" t="s">
        <v>646</v>
      </c>
      <c r="H35" s="143" t="s">
        <v>657</v>
      </c>
      <c r="I35" s="143" t="s">
        <v>658</v>
      </c>
      <c r="J35" s="143" t="s">
        <v>659</v>
      </c>
      <c r="K35" s="143" t="s">
        <v>660</v>
      </c>
      <c r="L35" s="143" t="s">
        <v>103</v>
      </c>
    </row>
    <row r="36" spans="1:12" x14ac:dyDescent="0.5">
      <c r="A36" s="144"/>
      <c r="B36" s="144"/>
      <c r="C36" s="144"/>
      <c r="D36" s="144"/>
      <c r="E36" s="144"/>
      <c r="F36" s="144"/>
      <c r="G36" s="143" t="s">
        <v>646</v>
      </c>
      <c r="H36" s="143" t="s">
        <v>661</v>
      </c>
      <c r="I36" s="143" t="s">
        <v>662</v>
      </c>
      <c r="J36" s="143" t="s">
        <v>663</v>
      </c>
      <c r="K36" s="143" t="s">
        <v>664</v>
      </c>
      <c r="L36" s="143" t="s">
        <v>103</v>
      </c>
    </row>
    <row r="37" spans="1:12" x14ac:dyDescent="0.5">
      <c r="A37" s="144"/>
      <c r="B37" s="144"/>
      <c r="C37" s="144"/>
      <c r="D37" s="144"/>
      <c r="E37" s="144"/>
      <c r="F37" s="144"/>
      <c r="G37" s="143" t="s">
        <v>646</v>
      </c>
      <c r="H37" s="143" t="s">
        <v>665</v>
      </c>
      <c r="I37" s="143" t="s">
        <v>666</v>
      </c>
      <c r="J37" s="143" t="s">
        <v>667</v>
      </c>
      <c r="K37" s="143" t="s">
        <v>668</v>
      </c>
      <c r="L37" s="143" t="s">
        <v>103</v>
      </c>
    </row>
    <row r="38" spans="1:12" x14ac:dyDescent="0.5">
      <c r="A38" s="144"/>
      <c r="B38" s="144"/>
      <c r="C38" s="144"/>
      <c r="D38" s="144"/>
      <c r="E38" s="144"/>
      <c r="F38" s="144"/>
      <c r="G38" s="143" t="s">
        <v>646</v>
      </c>
      <c r="H38" s="143" t="s">
        <v>665</v>
      </c>
      <c r="I38" s="143" t="s">
        <v>669</v>
      </c>
      <c r="J38" s="143" t="s">
        <v>670</v>
      </c>
      <c r="K38" s="143" t="s">
        <v>671</v>
      </c>
      <c r="L38" s="143" t="s">
        <v>130</v>
      </c>
    </row>
    <row r="39" spans="1:12" x14ac:dyDescent="0.5">
      <c r="A39" s="144"/>
      <c r="B39" s="144"/>
      <c r="C39" s="144"/>
      <c r="D39" s="144"/>
      <c r="E39" s="144"/>
      <c r="F39" s="144"/>
      <c r="G39" s="143" t="s">
        <v>646</v>
      </c>
      <c r="H39" s="143" t="s">
        <v>672</v>
      </c>
      <c r="I39" s="143" t="s">
        <v>673</v>
      </c>
      <c r="J39" s="143" t="s">
        <v>674</v>
      </c>
      <c r="K39" s="143" t="s">
        <v>675</v>
      </c>
      <c r="L39" s="143" t="s">
        <v>547</v>
      </c>
    </row>
    <row r="40" spans="1:12" x14ac:dyDescent="0.5">
      <c r="A40" s="144"/>
      <c r="B40" s="144"/>
      <c r="C40" s="144"/>
      <c r="D40" s="144"/>
      <c r="E40" s="144"/>
      <c r="F40" s="144"/>
      <c r="G40" s="143" t="s">
        <v>646</v>
      </c>
      <c r="H40" s="143" t="s">
        <v>676</v>
      </c>
      <c r="I40" s="143" t="s">
        <v>677</v>
      </c>
      <c r="J40" s="143" t="s">
        <v>678</v>
      </c>
      <c r="K40" s="143" t="s">
        <v>679</v>
      </c>
      <c r="L40" s="143" t="s">
        <v>103</v>
      </c>
    </row>
    <row r="41" spans="1:12" x14ac:dyDescent="0.5">
      <c r="A41" s="144"/>
      <c r="B41" s="144"/>
      <c r="C41" s="144"/>
      <c r="D41" s="144"/>
      <c r="E41" s="144"/>
      <c r="F41" s="144"/>
      <c r="G41" s="143" t="s">
        <v>646</v>
      </c>
      <c r="H41" s="143" t="s">
        <v>676</v>
      </c>
      <c r="I41" s="143" t="s">
        <v>680</v>
      </c>
      <c r="J41" s="143" t="s">
        <v>681</v>
      </c>
      <c r="K41" s="143" t="s">
        <v>682</v>
      </c>
      <c r="L41" s="143" t="s">
        <v>547</v>
      </c>
    </row>
    <row r="42" spans="1:12" x14ac:dyDescent="0.5">
      <c r="A42" s="144"/>
      <c r="B42" s="144"/>
      <c r="C42" s="144"/>
      <c r="D42" s="144"/>
      <c r="E42" s="144"/>
      <c r="F42" s="144"/>
      <c r="G42" s="143" t="s">
        <v>646</v>
      </c>
      <c r="H42" s="143" t="s">
        <v>676</v>
      </c>
      <c r="I42" s="143" t="s">
        <v>683</v>
      </c>
      <c r="J42" s="143" t="s">
        <v>684</v>
      </c>
      <c r="K42" s="143" t="s">
        <v>685</v>
      </c>
      <c r="L42" s="143" t="s">
        <v>103</v>
      </c>
    </row>
    <row r="43" spans="1:12" x14ac:dyDescent="0.5">
      <c r="A43" s="144"/>
      <c r="B43" s="144"/>
      <c r="C43" s="144"/>
      <c r="D43" s="144"/>
      <c r="E43" s="144"/>
      <c r="F43" s="144"/>
      <c r="G43" s="143" t="s">
        <v>646</v>
      </c>
      <c r="H43" s="143" t="s">
        <v>676</v>
      </c>
      <c r="I43" s="143" t="s">
        <v>686</v>
      </c>
      <c r="J43" s="143" t="s">
        <v>687</v>
      </c>
      <c r="K43" s="143" t="s">
        <v>688</v>
      </c>
      <c r="L43" s="143" t="s">
        <v>547</v>
      </c>
    </row>
    <row r="44" spans="1:12" x14ac:dyDescent="0.5">
      <c r="A44" s="144"/>
      <c r="B44" s="144"/>
      <c r="C44" s="144"/>
      <c r="D44" s="144"/>
      <c r="E44" s="144"/>
      <c r="F44" s="144"/>
      <c r="G44" s="143" t="s">
        <v>646</v>
      </c>
      <c r="H44" s="143" t="s">
        <v>676</v>
      </c>
      <c r="I44" s="143" t="s">
        <v>689</v>
      </c>
      <c r="J44" s="143" t="s">
        <v>690</v>
      </c>
      <c r="K44" s="143" t="s">
        <v>691</v>
      </c>
      <c r="L44" s="143" t="s">
        <v>130</v>
      </c>
    </row>
    <row r="45" spans="1:12" x14ac:dyDescent="0.5">
      <c r="A45" s="144"/>
      <c r="B45" s="144"/>
      <c r="C45" s="144"/>
      <c r="D45" s="144"/>
      <c r="E45" s="144"/>
      <c r="F45" s="144"/>
      <c r="G45" s="143" t="s">
        <v>646</v>
      </c>
      <c r="H45" s="143" t="s">
        <v>692</v>
      </c>
      <c r="I45" s="143" t="s">
        <v>693</v>
      </c>
      <c r="J45" s="143" t="s">
        <v>694</v>
      </c>
      <c r="K45" s="143" t="s">
        <v>695</v>
      </c>
      <c r="L45" s="143" t="s">
        <v>103</v>
      </c>
    </row>
    <row r="46" spans="1:12" x14ac:dyDescent="0.5">
      <c r="A46" s="144"/>
      <c r="B46" s="144"/>
      <c r="C46" s="144"/>
      <c r="D46" s="144"/>
      <c r="E46" s="144"/>
      <c r="F46" s="144"/>
      <c r="G46" s="143" t="s">
        <v>646</v>
      </c>
      <c r="H46" s="143" t="s">
        <v>696</v>
      </c>
      <c r="I46" s="143" t="s">
        <v>697</v>
      </c>
      <c r="J46" s="143" t="s">
        <v>698</v>
      </c>
      <c r="K46" s="143" t="s">
        <v>699</v>
      </c>
      <c r="L46" s="143" t="s">
        <v>130</v>
      </c>
    </row>
    <row r="47" spans="1:12" x14ac:dyDescent="0.5">
      <c r="A47" s="144"/>
      <c r="B47" s="144"/>
      <c r="C47" s="144"/>
      <c r="D47" s="144"/>
      <c r="E47" s="144"/>
      <c r="F47" s="144"/>
      <c r="G47" s="143" t="s">
        <v>646</v>
      </c>
      <c r="H47" s="143" t="s">
        <v>700</v>
      </c>
      <c r="I47" s="143" t="s">
        <v>701</v>
      </c>
      <c r="J47" s="143" t="s">
        <v>702</v>
      </c>
      <c r="K47" s="143" t="s">
        <v>703</v>
      </c>
      <c r="L47" s="143" t="s">
        <v>130</v>
      </c>
    </row>
    <row r="48" spans="1:12" x14ac:dyDescent="0.5">
      <c r="A48" s="144"/>
      <c r="B48" s="144"/>
      <c r="C48" s="144"/>
      <c r="D48" s="144"/>
      <c r="E48" s="144"/>
      <c r="F48" s="144"/>
      <c r="G48" s="143" t="s">
        <v>646</v>
      </c>
      <c r="H48" s="143" t="s">
        <v>700</v>
      </c>
      <c r="I48" s="143" t="s">
        <v>704</v>
      </c>
      <c r="J48" s="143" t="s">
        <v>705</v>
      </c>
      <c r="K48" s="143" t="s">
        <v>706</v>
      </c>
      <c r="L48" s="143" t="s">
        <v>154</v>
      </c>
    </row>
    <row r="49" spans="1:12" x14ac:dyDescent="0.5">
      <c r="A49" s="144"/>
      <c r="B49" s="144"/>
      <c r="C49" s="144"/>
      <c r="D49" s="144"/>
      <c r="E49" s="144"/>
      <c r="F49" s="144"/>
      <c r="G49" s="143" t="s">
        <v>646</v>
      </c>
      <c r="H49" s="143" t="s">
        <v>700</v>
      </c>
      <c r="I49" s="143" t="s">
        <v>707</v>
      </c>
      <c r="J49" s="143" t="s">
        <v>708</v>
      </c>
      <c r="K49" s="143" t="s">
        <v>709</v>
      </c>
      <c r="L49" s="143" t="s">
        <v>154</v>
      </c>
    </row>
    <row r="50" spans="1:12" x14ac:dyDescent="0.5">
      <c r="A50" s="144"/>
      <c r="B50" s="144"/>
      <c r="C50" s="144"/>
      <c r="D50" s="144"/>
      <c r="E50" s="144"/>
      <c r="F50" s="144"/>
      <c r="G50" s="143" t="s">
        <v>646</v>
      </c>
      <c r="H50" s="143" t="s">
        <v>700</v>
      </c>
      <c r="I50" s="143" t="s">
        <v>710</v>
      </c>
      <c r="J50" s="143" t="s">
        <v>711</v>
      </c>
      <c r="K50" s="143" t="s">
        <v>712</v>
      </c>
      <c r="L50" s="143" t="s">
        <v>161</v>
      </c>
    </row>
    <row r="51" spans="1:12" x14ac:dyDescent="0.5">
      <c r="A51" s="144"/>
      <c r="B51" s="144"/>
      <c r="C51" s="144"/>
      <c r="D51" s="144"/>
      <c r="E51" s="144"/>
      <c r="F51" s="144"/>
      <c r="G51" s="143" t="s">
        <v>646</v>
      </c>
      <c r="H51" s="143" t="s">
        <v>713</v>
      </c>
      <c r="I51" s="143" t="s">
        <v>714</v>
      </c>
      <c r="J51" s="143" t="s">
        <v>715</v>
      </c>
      <c r="K51" s="143" t="s">
        <v>716</v>
      </c>
      <c r="L51" s="143" t="s">
        <v>154</v>
      </c>
    </row>
    <row r="52" spans="1:12" x14ac:dyDescent="0.5">
      <c r="A52" s="144"/>
      <c r="B52" s="144"/>
      <c r="C52" s="144"/>
      <c r="D52" s="144"/>
      <c r="E52" s="144"/>
      <c r="F52" s="144"/>
      <c r="G52" s="143" t="s">
        <v>646</v>
      </c>
      <c r="H52" s="143" t="s">
        <v>713</v>
      </c>
      <c r="I52" s="143" t="s">
        <v>717</v>
      </c>
      <c r="J52" s="143" t="s">
        <v>718</v>
      </c>
      <c r="K52" s="143" t="s">
        <v>719</v>
      </c>
      <c r="L52" s="143" t="s">
        <v>161</v>
      </c>
    </row>
    <row r="53" spans="1:12" x14ac:dyDescent="0.5">
      <c r="A53" s="144"/>
      <c r="B53" s="144"/>
      <c r="C53" s="144"/>
      <c r="D53" s="144"/>
      <c r="E53" s="144"/>
      <c r="F53" s="144"/>
      <c r="G53" s="143" t="s">
        <v>646</v>
      </c>
      <c r="H53" s="143" t="s">
        <v>713</v>
      </c>
      <c r="I53" s="143" t="s">
        <v>720</v>
      </c>
      <c r="J53" s="143" t="s">
        <v>721</v>
      </c>
      <c r="K53" s="143" t="s">
        <v>722</v>
      </c>
      <c r="L53" s="143" t="s">
        <v>161</v>
      </c>
    </row>
    <row r="54" spans="1:12" x14ac:dyDescent="0.5">
      <c r="A54" s="144"/>
      <c r="B54" s="144"/>
      <c r="C54" s="144"/>
      <c r="D54" s="144"/>
      <c r="E54" s="144"/>
      <c r="F54" s="144"/>
      <c r="G54" s="143" t="s">
        <v>646</v>
      </c>
      <c r="H54" s="143" t="s">
        <v>723</v>
      </c>
      <c r="I54" s="143" t="s">
        <v>724</v>
      </c>
      <c r="J54" s="143" t="s">
        <v>725</v>
      </c>
      <c r="K54" s="143" t="s">
        <v>726</v>
      </c>
      <c r="L54" s="143" t="s">
        <v>103</v>
      </c>
    </row>
    <row r="55" spans="1:12" x14ac:dyDescent="0.5">
      <c r="A55" s="144"/>
      <c r="B55" s="144"/>
      <c r="C55" s="144"/>
      <c r="D55" s="144"/>
      <c r="E55" s="144"/>
      <c r="F55" s="144"/>
      <c r="G55" s="143" t="s">
        <v>646</v>
      </c>
      <c r="H55" s="143" t="s">
        <v>723</v>
      </c>
      <c r="I55" s="143" t="s">
        <v>727</v>
      </c>
      <c r="J55" s="143" t="s">
        <v>728</v>
      </c>
      <c r="K55" s="143" t="s">
        <v>729</v>
      </c>
      <c r="L55" s="143" t="s">
        <v>130</v>
      </c>
    </row>
    <row r="56" spans="1:12" x14ac:dyDescent="0.5">
      <c r="A56" s="144"/>
      <c r="B56" s="144"/>
      <c r="C56" s="144"/>
      <c r="D56" s="144"/>
      <c r="E56" s="144"/>
      <c r="F56" s="144"/>
      <c r="G56" s="143" t="s">
        <v>646</v>
      </c>
      <c r="H56" s="143" t="s">
        <v>723</v>
      </c>
      <c r="I56" s="143" t="s">
        <v>730</v>
      </c>
      <c r="J56" s="143" t="s">
        <v>731</v>
      </c>
      <c r="K56" s="143" t="s">
        <v>732</v>
      </c>
      <c r="L56" s="143" t="s">
        <v>154</v>
      </c>
    </row>
    <row r="57" spans="1:12" x14ac:dyDescent="0.5">
      <c r="A57" s="144"/>
      <c r="B57" s="144"/>
      <c r="C57" s="144"/>
      <c r="D57" s="144"/>
      <c r="E57" s="144"/>
      <c r="F57" s="144"/>
      <c r="G57" s="143" t="s">
        <v>646</v>
      </c>
      <c r="H57" s="143" t="s">
        <v>723</v>
      </c>
      <c r="I57" s="143" t="s">
        <v>733</v>
      </c>
      <c r="J57" s="143" t="s">
        <v>734</v>
      </c>
      <c r="K57" s="143" t="s">
        <v>735</v>
      </c>
      <c r="L57" s="143" t="s">
        <v>130</v>
      </c>
    </row>
    <row r="58" spans="1:12" x14ac:dyDescent="0.5">
      <c r="A58" s="144"/>
      <c r="B58" s="144"/>
      <c r="C58" s="144"/>
      <c r="D58" s="144"/>
      <c r="E58" s="144"/>
      <c r="F58" s="144"/>
      <c r="G58" s="143" t="s">
        <v>646</v>
      </c>
      <c r="H58" s="143" t="s">
        <v>723</v>
      </c>
      <c r="I58" s="143" t="s">
        <v>736</v>
      </c>
      <c r="J58" s="143" t="s">
        <v>737</v>
      </c>
      <c r="K58" s="143" t="s">
        <v>738</v>
      </c>
      <c r="L58" s="143" t="s">
        <v>154</v>
      </c>
    </row>
    <row r="59" spans="1:12" x14ac:dyDescent="0.5">
      <c r="A59" s="144"/>
      <c r="B59" s="144"/>
      <c r="C59" s="144"/>
      <c r="D59" s="144"/>
      <c r="E59" s="144"/>
      <c r="F59" s="144"/>
      <c r="G59" s="143" t="s">
        <v>646</v>
      </c>
      <c r="H59" s="143" t="s">
        <v>723</v>
      </c>
      <c r="I59" s="143" t="s">
        <v>739</v>
      </c>
      <c r="J59" s="143" t="s">
        <v>740</v>
      </c>
      <c r="K59" s="143" t="s">
        <v>741</v>
      </c>
      <c r="L59" s="143" t="s">
        <v>161</v>
      </c>
    </row>
    <row r="60" spans="1:12" x14ac:dyDescent="0.5">
      <c r="A60" s="144"/>
      <c r="B60" s="144"/>
      <c r="C60" s="144"/>
      <c r="D60" s="144"/>
      <c r="E60" s="144"/>
      <c r="F60" s="144"/>
      <c r="G60" s="143" t="s">
        <v>646</v>
      </c>
      <c r="H60" s="143" t="s">
        <v>723</v>
      </c>
      <c r="I60" s="143" t="s">
        <v>742</v>
      </c>
      <c r="J60" s="143" t="s">
        <v>743</v>
      </c>
      <c r="K60" s="143" t="s">
        <v>744</v>
      </c>
      <c r="L60" s="143" t="s">
        <v>154</v>
      </c>
    </row>
    <row r="61" spans="1:12" x14ac:dyDescent="0.5">
      <c r="A61" s="144"/>
      <c r="B61" s="144"/>
      <c r="C61" s="144"/>
      <c r="D61" s="144"/>
      <c r="E61" s="144"/>
      <c r="F61" s="144"/>
      <c r="G61" s="143" t="s">
        <v>646</v>
      </c>
      <c r="H61" s="143" t="s">
        <v>723</v>
      </c>
      <c r="I61" s="143" t="s">
        <v>745</v>
      </c>
      <c r="J61" s="143" t="s">
        <v>746</v>
      </c>
      <c r="K61" s="143" t="s">
        <v>747</v>
      </c>
      <c r="L61" s="143" t="s">
        <v>161</v>
      </c>
    </row>
    <row r="62" spans="1:12" x14ac:dyDescent="0.5">
      <c r="A62" s="144"/>
      <c r="B62" s="144"/>
      <c r="C62" s="144"/>
      <c r="D62" s="144"/>
      <c r="E62" s="144"/>
      <c r="F62" s="144"/>
      <c r="G62" s="143" t="s">
        <v>646</v>
      </c>
      <c r="H62" s="143" t="s">
        <v>748</v>
      </c>
      <c r="I62" s="143" t="s">
        <v>749</v>
      </c>
      <c r="J62" s="143" t="s">
        <v>750</v>
      </c>
      <c r="K62" s="143" t="s">
        <v>751</v>
      </c>
      <c r="L62" s="143" t="s">
        <v>154</v>
      </c>
    </row>
    <row r="63" spans="1:12" x14ac:dyDescent="0.5">
      <c r="A63" s="144"/>
      <c r="B63" s="144"/>
      <c r="C63" s="144"/>
      <c r="D63" s="144"/>
      <c r="E63" s="144"/>
      <c r="F63" s="144"/>
      <c r="G63" s="143" t="s">
        <v>646</v>
      </c>
      <c r="H63" s="143" t="s">
        <v>748</v>
      </c>
      <c r="I63" s="143" t="s">
        <v>752</v>
      </c>
      <c r="J63" s="143" t="s">
        <v>753</v>
      </c>
      <c r="K63" s="143" t="s">
        <v>754</v>
      </c>
      <c r="L63" s="143" t="s">
        <v>161</v>
      </c>
    </row>
    <row r="64" spans="1:12" x14ac:dyDescent="0.5">
      <c r="A64" s="144"/>
      <c r="B64" s="144"/>
      <c r="C64" s="144"/>
      <c r="D64" s="144"/>
      <c r="E64" s="144"/>
      <c r="F64" s="144"/>
      <c r="G64" s="143" t="s">
        <v>646</v>
      </c>
      <c r="H64" s="143" t="s">
        <v>748</v>
      </c>
      <c r="I64" s="143" t="s">
        <v>755</v>
      </c>
      <c r="J64" s="143" t="s">
        <v>756</v>
      </c>
      <c r="K64" s="143" t="s">
        <v>757</v>
      </c>
      <c r="L64" s="143" t="s">
        <v>161</v>
      </c>
    </row>
    <row r="65" spans="1:12" x14ac:dyDescent="0.5">
      <c r="A65" s="144"/>
      <c r="B65" s="144"/>
      <c r="C65" s="144"/>
      <c r="D65" s="144"/>
      <c r="E65" s="144"/>
      <c r="F65" s="144"/>
      <c r="G65" s="143" t="s">
        <v>646</v>
      </c>
      <c r="H65" s="143" t="s">
        <v>748</v>
      </c>
      <c r="I65" s="143" t="s">
        <v>758</v>
      </c>
      <c r="J65" s="143" t="s">
        <v>759</v>
      </c>
      <c r="K65" s="143" t="s">
        <v>760</v>
      </c>
      <c r="L65" s="143" t="s">
        <v>194</v>
      </c>
    </row>
    <row r="66" spans="1:12" x14ac:dyDescent="0.5">
      <c r="A66" s="144"/>
      <c r="B66" s="144"/>
      <c r="C66" s="144"/>
      <c r="D66" s="144"/>
      <c r="E66" s="144"/>
      <c r="F66" s="144"/>
      <c r="G66" s="143" t="s">
        <v>761</v>
      </c>
      <c r="H66" s="143" t="s">
        <v>762</v>
      </c>
      <c r="I66" s="143" t="s">
        <v>763</v>
      </c>
      <c r="J66" s="143" t="s">
        <v>764</v>
      </c>
      <c r="K66" s="143" t="s">
        <v>765</v>
      </c>
      <c r="L66" s="143" t="s">
        <v>547</v>
      </c>
    </row>
    <row r="67" spans="1:12" x14ac:dyDescent="0.5">
      <c r="A67" s="144"/>
      <c r="B67" s="144"/>
      <c r="C67" s="144"/>
      <c r="D67" s="144"/>
      <c r="E67" s="144"/>
      <c r="F67" s="144"/>
      <c r="G67" s="143" t="s">
        <v>761</v>
      </c>
      <c r="H67" s="143" t="s">
        <v>766</v>
      </c>
      <c r="I67" s="143" t="s">
        <v>767</v>
      </c>
      <c r="J67" s="143" t="s">
        <v>768</v>
      </c>
      <c r="K67" s="143" t="s">
        <v>769</v>
      </c>
      <c r="L67" s="143" t="s">
        <v>103</v>
      </c>
    </row>
    <row r="68" spans="1:12" x14ac:dyDescent="0.5">
      <c r="A68" s="144"/>
      <c r="B68" s="144"/>
      <c r="C68" s="144"/>
      <c r="D68" s="144"/>
      <c r="E68" s="144"/>
      <c r="F68" s="144"/>
      <c r="G68" s="143" t="s">
        <v>761</v>
      </c>
      <c r="H68" s="143" t="s">
        <v>766</v>
      </c>
      <c r="I68" s="143" t="s">
        <v>770</v>
      </c>
      <c r="J68" s="143" t="s">
        <v>771</v>
      </c>
      <c r="K68" s="143" t="s">
        <v>772</v>
      </c>
      <c r="L68" s="143" t="s">
        <v>130</v>
      </c>
    </row>
    <row r="69" spans="1:12" x14ac:dyDescent="0.5">
      <c r="A69" s="144"/>
      <c r="B69" s="144"/>
      <c r="C69" s="144"/>
      <c r="D69" s="144"/>
      <c r="E69" s="144"/>
      <c r="F69" s="144"/>
      <c r="G69" s="143" t="s">
        <v>761</v>
      </c>
      <c r="H69" s="143" t="s">
        <v>766</v>
      </c>
      <c r="I69" s="143" t="s">
        <v>773</v>
      </c>
      <c r="J69" s="143" t="s">
        <v>774</v>
      </c>
      <c r="K69" s="143" t="s">
        <v>775</v>
      </c>
      <c r="L69" s="143" t="s">
        <v>154</v>
      </c>
    </row>
    <row r="70" spans="1:12" x14ac:dyDescent="0.5">
      <c r="A70" s="144"/>
      <c r="B70" s="144"/>
      <c r="C70" s="144"/>
      <c r="D70" s="144"/>
      <c r="E70" s="144"/>
      <c r="F70" s="144"/>
      <c r="G70" s="143" t="s">
        <v>761</v>
      </c>
      <c r="H70" s="143" t="s">
        <v>766</v>
      </c>
      <c r="I70" s="143" t="s">
        <v>776</v>
      </c>
      <c r="J70" s="143" t="s">
        <v>777</v>
      </c>
      <c r="K70" s="143" t="s">
        <v>778</v>
      </c>
      <c r="L70" s="143" t="s">
        <v>130</v>
      </c>
    </row>
    <row r="71" spans="1:12" x14ac:dyDescent="0.5">
      <c r="A71" s="144"/>
      <c r="B71" s="144"/>
      <c r="C71" s="144"/>
      <c r="D71" s="144"/>
      <c r="E71" s="144"/>
      <c r="F71" s="144"/>
      <c r="G71" s="143" t="s">
        <v>761</v>
      </c>
      <c r="H71" s="143" t="s">
        <v>779</v>
      </c>
      <c r="I71" s="143" t="s">
        <v>780</v>
      </c>
      <c r="J71" s="143" t="s">
        <v>781</v>
      </c>
      <c r="K71" s="143" t="s">
        <v>782</v>
      </c>
      <c r="L71" s="143" t="s">
        <v>103</v>
      </c>
    </row>
    <row r="72" spans="1:12" x14ac:dyDescent="0.5">
      <c r="A72" s="144"/>
      <c r="B72" s="144"/>
      <c r="C72" s="144"/>
      <c r="D72" s="144"/>
      <c r="E72" s="144"/>
      <c r="F72" s="144"/>
      <c r="G72" s="143" t="s">
        <v>761</v>
      </c>
      <c r="H72" s="143" t="s">
        <v>779</v>
      </c>
      <c r="I72" s="143" t="s">
        <v>783</v>
      </c>
      <c r="J72" s="143" t="s">
        <v>784</v>
      </c>
      <c r="K72" s="143" t="s">
        <v>785</v>
      </c>
      <c r="L72" s="143" t="s">
        <v>103</v>
      </c>
    </row>
    <row r="73" spans="1:12" x14ac:dyDescent="0.5">
      <c r="A73" s="144"/>
      <c r="B73" s="144"/>
      <c r="C73" s="144"/>
      <c r="D73" s="144"/>
      <c r="E73" s="144"/>
      <c r="F73" s="144"/>
      <c r="G73" s="143" t="s">
        <v>761</v>
      </c>
      <c r="H73" s="143" t="s">
        <v>786</v>
      </c>
      <c r="I73" s="143" t="s">
        <v>787</v>
      </c>
      <c r="J73" s="143" t="s">
        <v>788</v>
      </c>
      <c r="K73" s="143" t="s">
        <v>789</v>
      </c>
      <c r="L73" s="143" t="s">
        <v>547</v>
      </c>
    </row>
    <row r="74" spans="1:12" x14ac:dyDescent="0.5">
      <c r="A74" s="144"/>
      <c r="B74" s="144"/>
      <c r="C74" s="144"/>
      <c r="D74" s="144"/>
      <c r="E74" s="144"/>
      <c r="F74" s="144"/>
      <c r="G74" s="143" t="s">
        <v>761</v>
      </c>
      <c r="H74" s="143" t="s">
        <v>786</v>
      </c>
      <c r="I74" s="143" t="s">
        <v>790</v>
      </c>
      <c r="J74" s="143" t="s">
        <v>791</v>
      </c>
      <c r="K74" s="143" t="s">
        <v>792</v>
      </c>
      <c r="L74" s="143" t="s">
        <v>103</v>
      </c>
    </row>
    <row r="75" spans="1:12" x14ac:dyDescent="0.5">
      <c r="A75" s="144"/>
      <c r="B75" s="144"/>
      <c r="C75" s="144"/>
      <c r="D75" s="144"/>
      <c r="E75" s="144"/>
      <c r="F75" s="144"/>
      <c r="G75" s="143" t="s">
        <v>761</v>
      </c>
      <c r="H75" s="143" t="s">
        <v>786</v>
      </c>
      <c r="I75" s="143" t="s">
        <v>793</v>
      </c>
      <c r="J75" s="143" t="s">
        <v>794</v>
      </c>
      <c r="K75" s="143" t="s">
        <v>795</v>
      </c>
      <c r="L75" s="143" t="s">
        <v>130</v>
      </c>
    </row>
    <row r="76" spans="1:12" x14ac:dyDescent="0.5">
      <c r="A76" s="144"/>
      <c r="B76" s="144"/>
      <c r="C76" s="144"/>
      <c r="D76" s="144"/>
      <c r="E76" s="144"/>
      <c r="F76" s="144"/>
      <c r="G76" s="143" t="s">
        <v>761</v>
      </c>
      <c r="H76" s="143" t="s">
        <v>786</v>
      </c>
      <c r="I76" s="145" t="s">
        <v>796</v>
      </c>
      <c r="J76" s="143" t="s">
        <v>797</v>
      </c>
      <c r="K76" s="143" t="s">
        <v>798</v>
      </c>
      <c r="L76" s="143" t="s">
        <v>130</v>
      </c>
    </row>
    <row r="77" spans="1:12" x14ac:dyDescent="0.5">
      <c r="A77" s="144"/>
      <c r="B77" s="144"/>
      <c r="C77" s="144"/>
      <c r="D77" s="144"/>
      <c r="E77" s="144"/>
      <c r="F77" s="144"/>
      <c r="G77" s="143" t="s">
        <v>761</v>
      </c>
      <c r="H77" s="143" t="s">
        <v>786</v>
      </c>
      <c r="I77" s="145" t="s">
        <v>799</v>
      </c>
      <c r="J77" s="143" t="s">
        <v>800</v>
      </c>
      <c r="K77" s="143" t="s">
        <v>801</v>
      </c>
      <c r="L77" s="143" t="s">
        <v>154</v>
      </c>
    </row>
    <row r="78" spans="1:12" x14ac:dyDescent="0.5">
      <c r="A78" s="144"/>
      <c r="B78" s="144"/>
      <c r="C78" s="144"/>
      <c r="D78" s="144"/>
      <c r="E78" s="144"/>
      <c r="F78" s="144"/>
      <c r="G78" s="143" t="s">
        <v>761</v>
      </c>
      <c r="H78" s="143" t="s">
        <v>786</v>
      </c>
      <c r="I78" s="143" t="s">
        <v>802</v>
      </c>
      <c r="J78" s="143" t="s">
        <v>803</v>
      </c>
      <c r="K78" s="143" t="s">
        <v>804</v>
      </c>
      <c r="L78" s="143" t="s">
        <v>103</v>
      </c>
    </row>
    <row r="79" spans="1:12" x14ac:dyDescent="0.5">
      <c r="A79" s="144"/>
      <c r="B79" s="144"/>
      <c r="C79" s="144"/>
      <c r="D79" s="144"/>
      <c r="E79" s="144"/>
      <c r="F79" s="144"/>
      <c r="G79" s="143" t="s">
        <v>761</v>
      </c>
      <c r="H79" s="143" t="s">
        <v>786</v>
      </c>
      <c r="I79" s="143" t="s">
        <v>805</v>
      </c>
      <c r="J79" s="143" t="s">
        <v>806</v>
      </c>
      <c r="K79" s="143" t="s">
        <v>807</v>
      </c>
      <c r="L79" s="143" t="s">
        <v>130</v>
      </c>
    </row>
    <row r="80" spans="1:12" x14ac:dyDescent="0.5">
      <c r="A80" s="144"/>
      <c r="B80" s="144"/>
      <c r="C80" s="144"/>
      <c r="D80" s="144"/>
      <c r="E80" s="144"/>
      <c r="F80" s="144"/>
      <c r="G80" s="143" t="s">
        <v>761</v>
      </c>
      <c r="H80" s="143" t="s">
        <v>786</v>
      </c>
      <c r="I80" s="143" t="s">
        <v>808</v>
      </c>
      <c r="J80" s="143" t="s">
        <v>809</v>
      </c>
      <c r="K80" s="143" t="s">
        <v>810</v>
      </c>
      <c r="L80" s="143" t="s">
        <v>154</v>
      </c>
    </row>
    <row r="81" spans="1:12" x14ac:dyDescent="0.5">
      <c r="A81" s="144"/>
      <c r="B81" s="144"/>
      <c r="C81" s="144"/>
      <c r="D81" s="144"/>
      <c r="E81" s="144"/>
      <c r="F81" s="144"/>
      <c r="G81" s="143" t="s">
        <v>761</v>
      </c>
      <c r="H81" s="143" t="s">
        <v>786</v>
      </c>
      <c r="I81" s="143" t="s">
        <v>811</v>
      </c>
      <c r="J81" s="143" t="s">
        <v>812</v>
      </c>
      <c r="K81" s="143" t="s">
        <v>813</v>
      </c>
      <c r="L81" s="143" t="s">
        <v>161</v>
      </c>
    </row>
    <row r="82" spans="1:12" x14ac:dyDescent="0.5">
      <c r="A82" s="144"/>
      <c r="B82" s="144"/>
      <c r="C82" s="144"/>
      <c r="D82" s="144"/>
      <c r="E82" s="144"/>
      <c r="F82" s="144"/>
      <c r="G82" s="143" t="s">
        <v>761</v>
      </c>
      <c r="H82" s="143" t="s">
        <v>814</v>
      </c>
      <c r="I82" s="143" t="s">
        <v>815</v>
      </c>
      <c r="J82" s="143" t="s">
        <v>816</v>
      </c>
      <c r="K82" s="143" t="s">
        <v>817</v>
      </c>
      <c r="L82" s="143" t="s">
        <v>154</v>
      </c>
    </row>
    <row r="83" spans="1:12" x14ac:dyDescent="0.5">
      <c r="A83" s="144"/>
      <c r="B83" s="144"/>
      <c r="C83" s="144"/>
      <c r="D83" s="144"/>
      <c r="E83" s="144"/>
      <c r="F83" s="144"/>
      <c r="G83" s="143" t="s">
        <v>761</v>
      </c>
      <c r="H83" s="143" t="s">
        <v>814</v>
      </c>
      <c r="I83" s="143" t="s">
        <v>818</v>
      </c>
      <c r="J83" s="143" t="s">
        <v>819</v>
      </c>
      <c r="K83" s="143" t="s">
        <v>820</v>
      </c>
      <c r="L83" s="143" t="s">
        <v>161</v>
      </c>
    </row>
    <row r="84" spans="1:12" x14ac:dyDescent="0.5">
      <c r="A84" s="144"/>
      <c r="B84" s="144"/>
      <c r="C84" s="144"/>
      <c r="D84" s="144"/>
      <c r="E84" s="144"/>
      <c r="F84" s="144"/>
      <c r="G84" s="143" t="s">
        <v>761</v>
      </c>
      <c r="H84" s="143" t="s">
        <v>821</v>
      </c>
      <c r="I84" s="143" t="s">
        <v>822</v>
      </c>
      <c r="J84" s="143" t="s">
        <v>823</v>
      </c>
      <c r="K84" s="143" t="s">
        <v>824</v>
      </c>
      <c r="L84" s="143" t="s">
        <v>130</v>
      </c>
    </row>
    <row r="85" spans="1:12" x14ac:dyDescent="0.5">
      <c r="A85" s="144"/>
      <c r="B85" s="144"/>
      <c r="C85" s="144"/>
      <c r="D85" s="144"/>
      <c r="E85" s="144"/>
      <c r="F85" s="144"/>
      <c r="G85" s="143" t="s">
        <v>761</v>
      </c>
      <c r="H85" s="143" t="s">
        <v>821</v>
      </c>
      <c r="I85" s="143" t="s">
        <v>825</v>
      </c>
      <c r="J85" s="143" t="s">
        <v>826</v>
      </c>
      <c r="K85" s="143" t="s">
        <v>827</v>
      </c>
      <c r="L85" s="143" t="s">
        <v>154</v>
      </c>
    </row>
    <row r="86" spans="1:12" x14ac:dyDescent="0.5">
      <c r="A86" s="144"/>
      <c r="B86" s="144"/>
      <c r="C86" s="144"/>
      <c r="D86" s="144"/>
      <c r="E86" s="144"/>
      <c r="F86" s="144"/>
      <c r="G86" s="143" t="s">
        <v>761</v>
      </c>
      <c r="H86" s="143" t="s">
        <v>821</v>
      </c>
      <c r="I86" s="143" t="s">
        <v>828</v>
      </c>
      <c r="J86" s="143" t="s">
        <v>829</v>
      </c>
      <c r="K86" s="143" t="s">
        <v>830</v>
      </c>
      <c r="L86" s="143" t="s">
        <v>161</v>
      </c>
    </row>
    <row r="87" spans="1:12" x14ac:dyDescent="0.5">
      <c r="A87" s="144"/>
      <c r="B87" s="144"/>
      <c r="C87" s="144"/>
      <c r="D87" s="144"/>
      <c r="E87" s="144"/>
      <c r="F87" s="144"/>
      <c r="G87" s="143" t="s">
        <v>761</v>
      </c>
      <c r="H87" s="143" t="s">
        <v>821</v>
      </c>
      <c r="I87" s="143" t="s">
        <v>831</v>
      </c>
      <c r="J87" s="143" t="s">
        <v>832</v>
      </c>
      <c r="K87" s="143" t="s">
        <v>833</v>
      </c>
      <c r="L87" s="143" t="s">
        <v>161</v>
      </c>
    </row>
    <row r="88" spans="1:12" x14ac:dyDescent="0.5">
      <c r="A88" s="144"/>
      <c r="B88" s="144"/>
      <c r="C88" s="144"/>
      <c r="D88" s="144"/>
      <c r="E88" s="144"/>
      <c r="F88" s="144"/>
      <c r="G88" s="143" t="s">
        <v>761</v>
      </c>
      <c r="H88" s="143" t="s">
        <v>821</v>
      </c>
      <c r="I88" s="143" t="s">
        <v>834</v>
      </c>
      <c r="J88" s="143" t="s">
        <v>835</v>
      </c>
      <c r="K88" s="143" t="s">
        <v>836</v>
      </c>
      <c r="L88" s="143" t="s">
        <v>194</v>
      </c>
    </row>
    <row r="89" spans="1:12" x14ac:dyDescent="0.5">
      <c r="A89" s="144"/>
      <c r="B89" s="144"/>
      <c r="C89" s="144"/>
      <c r="D89" s="144"/>
      <c r="E89" s="144"/>
      <c r="F89" s="144"/>
      <c r="G89" s="143" t="s">
        <v>761</v>
      </c>
      <c r="H89" s="143" t="s">
        <v>837</v>
      </c>
      <c r="I89" s="143" t="s">
        <v>838</v>
      </c>
      <c r="J89" s="143" t="s">
        <v>839</v>
      </c>
      <c r="K89" s="143" t="s">
        <v>840</v>
      </c>
      <c r="L89" s="143" t="s">
        <v>130</v>
      </c>
    </row>
    <row r="90" spans="1:12" x14ac:dyDescent="0.5">
      <c r="A90" s="144"/>
      <c r="B90" s="144"/>
      <c r="C90" s="144"/>
      <c r="D90" s="144"/>
      <c r="E90" s="144"/>
      <c r="F90" s="144"/>
      <c r="G90" s="143" t="s">
        <v>761</v>
      </c>
      <c r="H90" s="143" t="s">
        <v>837</v>
      </c>
      <c r="I90" s="143" t="s">
        <v>841</v>
      </c>
      <c r="J90" s="143" t="s">
        <v>842</v>
      </c>
      <c r="K90" s="143" t="s">
        <v>843</v>
      </c>
      <c r="L90" s="143" t="s">
        <v>154</v>
      </c>
    </row>
    <row r="91" spans="1:12" x14ac:dyDescent="0.5">
      <c r="A91" s="144"/>
      <c r="B91" s="144"/>
      <c r="C91" s="144"/>
      <c r="D91" s="144"/>
      <c r="E91" s="144"/>
      <c r="F91" s="144"/>
      <c r="G91" s="143" t="s">
        <v>761</v>
      </c>
      <c r="H91" s="143" t="s">
        <v>837</v>
      </c>
      <c r="I91" s="143" t="s">
        <v>844</v>
      </c>
      <c r="J91" s="143" t="s">
        <v>845</v>
      </c>
      <c r="K91" s="143" t="s">
        <v>846</v>
      </c>
      <c r="L91" s="143" t="s">
        <v>161</v>
      </c>
    </row>
    <row r="92" spans="1:12" x14ac:dyDescent="0.5">
      <c r="A92" s="144"/>
      <c r="B92" s="144"/>
      <c r="C92" s="144"/>
      <c r="D92" s="144"/>
      <c r="E92" s="144"/>
      <c r="F92" s="144"/>
      <c r="G92" s="143" t="s">
        <v>761</v>
      </c>
      <c r="H92" s="143" t="s">
        <v>837</v>
      </c>
      <c r="I92" s="143" t="s">
        <v>847</v>
      </c>
      <c r="J92" s="143" t="s">
        <v>848</v>
      </c>
      <c r="K92" s="143" t="s">
        <v>849</v>
      </c>
      <c r="L92" s="143" t="s">
        <v>154</v>
      </c>
    </row>
    <row r="93" spans="1:12" x14ac:dyDescent="0.5">
      <c r="A93" s="144"/>
      <c r="B93" s="144"/>
      <c r="C93" s="144"/>
      <c r="D93" s="144"/>
      <c r="E93" s="144"/>
      <c r="F93" s="144"/>
      <c r="G93" s="143" t="s">
        <v>761</v>
      </c>
      <c r="H93" s="143" t="s">
        <v>837</v>
      </c>
      <c r="I93" s="143" t="s">
        <v>850</v>
      </c>
      <c r="J93" s="143" t="s">
        <v>851</v>
      </c>
      <c r="K93" s="143" t="s">
        <v>852</v>
      </c>
      <c r="L93" s="143" t="s">
        <v>161</v>
      </c>
    </row>
    <row r="94" spans="1:12" x14ac:dyDescent="0.5">
      <c r="A94" s="144"/>
      <c r="B94" s="144"/>
      <c r="C94" s="144"/>
      <c r="D94" s="144"/>
      <c r="E94" s="144"/>
      <c r="F94" s="144"/>
      <c r="G94" s="143" t="s">
        <v>761</v>
      </c>
      <c r="H94" s="143" t="s">
        <v>837</v>
      </c>
      <c r="I94" s="143" t="s">
        <v>853</v>
      </c>
      <c r="J94" s="143" t="s">
        <v>854</v>
      </c>
      <c r="K94" s="143" t="s">
        <v>855</v>
      </c>
      <c r="L94" s="143" t="s">
        <v>161</v>
      </c>
    </row>
    <row r="95" spans="1:12" x14ac:dyDescent="0.5">
      <c r="A95" s="144"/>
      <c r="B95" s="144"/>
      <c r="C95" s="144"/>
      <c r="D95" s="144"/>
      <c r="E95" s="144"/>
      <c r="F95" s="144"/>
      <c r="G95" s="143" t="s">
        <v>856</v>
      </c>
      <c r="H95" s="143" t="s">
        <v>857</v>
      </c>
      <c r="I95" s="143" t="s">
        <v>858</v>
      </c>
      <c r="J95" s="143" t="s">
        <v>859</v>
      </c>
      <c r="K95" s="143" t="s">
        <v>860</v>
      </c>
      <c r="L95" s="143" t="s">
        <v>103</v>
      </c>
    </row>
    <row r="96" spans="1:12" x14ac:dyDescent="0.5">
      <c r="A96" s="144"/>
      <c r="B96" s="144"/>
      <c r="C96" s="144"/>
      <c r="D96" s="144"/>
      <c r="E96" s="144"/>
      <c r="F96" s="144"/>
      <c r="G96" s="143" t="s">
        <v>856</v>
      </c>
      <c r="H96" s="143" t="s">
        <v>857</v>
      </c>
      <c r="I96" s="143" t="s">
        <v>861</v>
      </c>
      <c r="J96" s="143" t="s">
        <v>862</v>
      </c>
      <c r="K96" s="143" t="s">
        <v>863</v>
      </c>
      <c r="L96" s="143" t="s">
        <v>130</v>
      </c>
    </row>
    <row r="97" spans="1:12" x14ac:dyDescent="0.5">
      <c r="A97" s="144"/>
      <c r="B97" s="144"/>
      <c r="C97" s="144"/>
      <c r="D97" s="144"/>
      <c r="E97" s="144"/>
      <c r="F97" s="144"/>
      <c r="G97" s="143" t="s">
        <v>856</v>
      </c>
      <c r="H97" s="143" t="s">
        <v>857</v>
      </c>
      <c r="I97" s="143" t="s">
        <v>864</v>
      </c>
      <c r="J97" s="143" t="s">
        <v>865</v>
      </c>
      <c r="K97" s="143" t="s">
        <v>866</v>
      </c>
      <c r="L97" s="143" t="s">
        <v>161</v>
      </c>
    </row>
    <row r="98" spans="1:12" x14ac:dyDescent="0.5">
      <c r="A98" s="144"/>
      <c r="B98" s="144"/>
      <c r="C98" s="144"/>
      <c r="D98" s="144"/>
      <c r="E98" s="144"/>
      <c r="F98" s="144"/>
      <c r="G98" s="143" t="s">
        <v>856</v>
      </c>
      <c r="H98" s="143" t="s">
        <v>857</v>
      </c>
      <c r="I98" s="143" t="s">
        <v>867</v>
      </c>
      <c r="J98" s="143" t="s">
        <v>868</v>
      </c>
      <c r="K98" s="143" t="s">
        <v>869</v>
      </c>
      <c r="L98" s="143" t="s">
        <v>130</v>
      </c>
    </row>
    <row r="99" spans="1:12" x14ac:dyDescent="0.5">
      <c r="A99" s="144"/>
      <c r="B99" s="144"/>
      <c r="C99" s="144"/>
      <c r="D99" s="144"/>
      <c r="E99" s="144"/>
      <c r="F99" s="144"/>
      <c r="G99" s="143" t="s">
        <v>856</v>
      </c>
      <c r="H99" s="143" t="s">
        <v>857</v>
      </c>
      <c r="I99" s="143" t="s">
        <v>870</v>
      </c>
      <c r="J99" s="143" t="s">
        <v>871</v>
      </c>
      <c r="K99" s="143" t="s">
        <v>872</v>
      </c>
      <c r="L99" s="143" t="s">
        <v>154</v>
      </c>
    </row>
    <row r="100" spans="1:12" x14ac:dyDescent="0.5">
      <c r="A100" s="144"/>
      <c r="B100" s="144"/>
      <c r="C100" s="144"/>
      <c r="D100" s="144"/>
      <c r="E100" s="144"/>
      <c r="F100" s="144"/>
      <c r="G100" s="143" t="s">
        <v>856</v>
      </c>
      <c r="H100" s="143" t="s">
        <v>857</v>
      </c>
      <c r="I100" s="143" t="s">
        <v>873</v>
      </c>
      <c r="J100" s="143" t="s">
        <v>874</v>
      </c>
      <c r="K100" s="143" t="s">
        <v>875</v>
      </c>
      <c r="L100" s="143" t="s">
        <v>161</v>
      </c>
    </row>
    <row r="101" spans="1:12" x14ac:dyDescent="0.5">
      <c r="A101" s="144"/>
      <c r="B101" s="144"/>
      <c r="C101" s="144"/>
      <c r="D101" s="144"/>
      <c r="E101" s="144"/>
      <c r="F101" s="144"/>
      <c r="G101" s="143" t="s">
        <v>856</v>
      </c>
      <c r="H101" s="143" t="s">
        <v>857</v>
      </c>
      <c r="I101" s="143" t="s">
        <v>876</v>
      </c>
      <c r="J101" s="143" t="s">
        <v>877</v>
      </c>
      <c r="K101" s="143" t="s">
        <v>878</v>
      </c>
      <c r="L101" s="143" t="s">
        <v>194</v>
      </c>
    </row>
    <row r="102" spans="1:12" x14ac:dyDescent="0.5">
      <c r="A102" s="144"/>
      <c r="B102" s="144"/>
      <c r="C102" s="144"/>
      <c r="D102" s="144"/>
      <c r="E102" s="144"/>
      <c r="F102" s="144"/>
      <c r="G102" s="143" t="s">
        <v>856</v>
      </c>
      <c r="H102" s="143" t="s">
        <v>857</v>
      </c>
      <c r="I102" s="143" t="s">
        <v>879</v>
      </c>
      <c r="J102" s="143" t="s">
        <v>880</v>
      </c>
      <c r="K102" s="143" t="s">
        <v>881</v>
      </c>
      <c r="L102" s="143" t="s">
        <v>130</v>
      </c>
    </row>
    <row r="103" spans="1:12" x14ac:dyDescent="0.5">
      <c r="A103" s="144"/>
      <c r="B103" s="144"/>
      <c r="C103" s="144"/>
      <c r="D103" s="144"/>
      <c r="E103" s="144"/>
      <c r="F103" s="144"/>
      <c r="G103" s="143" t="s">
        <v>856</v>
      </c>
      <c r="H103" s="143" t="s">
        <v>857</v>
      </c>
      <c r="I103" s="143" t="s">
        <v>882</v>
      </c>
      <c r="J103" s="143" t="s">
        <v>883</v>
      </c>
      <c r="K103" s="143" t="s">
        <v>884</v>
      </c>
      <c r="L103" s="143" t="s">
        <v>154</v>
      </c>
    </row>
    <row r="104" spans="1:12" x14ac:dyDescent="0.5">
      <c r="A104" s="144"/>
      <c r="B104" s="144"/>
      <c r="C104" s="144"/>
      <c r="D104" s="144"/>
      <c r="E104" s="144"/>
      <c r="F104" s="144"/>
      <c r="G104" s="143" t="s">
        <v>856</v>
      </c>
      <c r="H104" s="143" t="s">
        <v>857</v>
      </c>
      <c r="I104" s="143" t="s">
        <v>885</v>
      </c>
      <c r="J104" s="143" t="s">
        <v>886</v>
      </c>
      <c r="K104" s="143" t="s">
        <v>887</v>
      </c>
      <c r="L104" s="143" t="s">
        <v>161</v>
      </c>
    </row>
    <row r="105" spans="1:12" x14ac:dyDescent="0.5">
      <c r="A105" s="144"/>
      <c r="B105" s="144"/>
      <c r="C105" s="144"/>
      <c r="D105" s="144"/>
      <c r="E105" s="144"/>
      <c r="F105" s="144"/>
      <c r="G105" s="143" t="s">
        <v>856</v>
      </c>
      <c r="H105" s="143" t="s">
        <v>888</v>
      </c>
      <c r="I105" s="143" t="s">
        <v>889</v>
      </c>
      <c r="J105" s="143" t="s">
        <v>890</v>
      </c>
      <c r="K105" s="143" t="s">
        <v>891</v>
      </c>
      <c r="L105" s="143" t="s">
        <v>130</v>
      </c>
    </row>
    <row r="106" spans="1:12" x14ac:dyDescent="0.5">
      <c r="A106" s="144"/>
      <c r="B106" s="144"/>
      <c r="C106" s="144"/>
      <c r="D106" s="144"/>
      <c r="E106" s="144"/>
      <c r="F106" s="144"/>
      <c r="G106" s="143" t="s">
        <v>856</v>
      </c>
      <c r="H106" s="143" t="s">
        <v>888</v>
      </c>
      <c r="I106" s="143" t="s">
        <v>892</v>
      </c>
      <c r="J106" s="143" t="s">
        <v>893</v>
      </c>
      <c r="K106" s="143" t="s">
        <v>894</v>
      </c>
      <c r="L106" s="143" t="s">
        <v>154</v>
      </c>
    </row>
    <row r="107" spans="1:12" x14ac:dyDescent="0.5">
      <c r="A107" s="144"/>
      <c r="B107" s="144"/>
      <c r="C107" s="144"/>
      <c r="D107" s="144"/>
      <c r="E107" s="144"/>
      <c r="F107" s="144"/>
      <c r="G107" s="143" t="s">
        <v>856</v>
      </c>
      <c r="H107" s="143" t="s">
        <v>895</v>
      </c>
      <c r="I107" s="143" t="s">
        <v>896</v>
      </c>
      <c r="J107" s="143" t="s">
        <v>897</v>
      </c>
      <c r="K107" s="143" t="s">
        <v>898</v>
      </c>
      <c r="L107" s="143" t="s">
        <v>154</v>
      </c>
    </row>
    <row r="108" spans="1:12" x14ac:dyDescent="0.5">
      <c r="A108" s="144"/>
      <c r="B108" s="144"/>
      <c r="C108" s="144"/>
      <c r="D108" s="144"/>
      <c r="E108" s="144"/>
      <c r="F108" s="144"/>
      <c r="G108" s="143" t="s">
        <v>856</v>
      </c>
      <c r="H108" s="143" t="s">
        <v>895</v>
      </c>
      <c r="I108" s="143" t="s">
        <v>899</v>
      </c>
      <c r="J108" s="143" t="s">
        <v>900</v>
      </c>
      <c r="K108" s="143" t="s">
        <v>901</v>
      </c>
      <c r="L108" s="143" t="s">
        <v>161</v>
      </c>
    </row>
    <row r="109" spans="1:12" x14ac:dyDescent="0.5">
      <c r="A109" s="144"/>
      <c r="B109" s="144"/>
      <c r="C109" s="144"/>
      <c r="D109" s="144"/>
      <c r="E109" s="144"/>
      <c r="F109" s="144"/>
      <c r="G109" s="143" t="s">
        <v>856</v>
      </c>
      <c r="H109" s="143" t="s">
        <v>895</v>
      </c>
      <c r="I109" s="143" t="s">
        <v>902</v>
      </c>
      <c r="J109" s="143" t="s">
        <v>903</v>
      </c>
      <c r="K109" s="143" t="s">
        <v>904</v>
      </c>
      <c r="L109" s="143" t="s">
        <v>161</v>
      </c>
    </row>
    <row r="110" spans="1:12" x14ac:dyDescent="0.5">
      <c r="A110" s="144"/>
      <c r="B110" s="144"/>
      <c r="C110" s="144"/>
      <c r="D110" s="144"/>
      <c r="E110" s="144"/>
      <c r="F110" s="144"/>
      <c r="G110" s="143" t="s">
        <v>856</v>
      </c>
      <c r="H110" s="143" t="s">
        <v>895</v>
      </c>
      <c r="I110" s="143" t="s">
        <v>905</v>
      </c>
      <c r="J110" s="143" t="s">
        <v>906</v>
      </c>
      <c r="K110" s="143" t="s">
        <v>907</v>
      </c>
      <c r="L110" s="143" t="s">
        <v>161</v>
      </c>
    </row>
    <row r="111" spans="1:12" x14ac:dyDescent="0.5">
      <c r="A111" s="144"/>
      <c r="B111" s="144"/>
      <c r="C111" s="144"/>
      <c r="D111" s="144"/>
      <c r="E111" s="144"/>
      <c r="F111" s="144"/>
      <c r="G111" s="143" t="s">
        <v>856</v>
      </c>
      <c r="H111" s="143" t="s">
        <v>895</v>
      </c>
      <c r="I111" s="143" t="s">
        <v>908</v>
      </c>
      <c r="J111" s="143" t="s">
        <v>909</v>
      </c>
      <c r="K111" s="143" t="s">
        <v>910</v>
      </c>
      <c r="L111" s="143" t="s">
        <v>161</v>
      </c>
    </row>
    <row r="112" spans="1:12" x14ac:dyDescent="0.5">
      <c r="A112" s="144"/>
      <c r="B112" s="144"/>
      <c r="C112" s="144"/>
      <c r="D112" s="144"/>
      <c r="E112" s="144"/>
      <c r="F112" s="144"/>
      <c r="G112" s="143" t="s">
        <v>856</v>
      </c>
      <c r="H112" s="143" t="s">
        <v>895</v>
      </c>
      <c r="I112" s="143" t="s">
        <v>911</v>
      </c>
      <c r="J112" s="143" t="s">
        <v>912</v>
      </c>
      <c r="K112" s="143" t="s">
        <v>913</v>
      </c>
      <c r="L112" s="143" t="s">
        <v>194</v>
      </c>
    </row>
    <row r="113" spans="1:12" x14ac:dyDescent="0.5">
      <c r="A113" s="144"/>
      <c r="B113" s="144"/>
      <c r="C113" s="144"/>
      <c r="D113" s="144"/>
      <c r="E113" s="144"/>
      <c r="F113" s="144"/>
      <c r="G113" s="143" t="s">
        <v>856</v>
      </c>
      <c r="H113" s="143" t="s">
        <v>914</v>
      </c>
      <c r="I113" s="143" t="s">
        <v>915</v>
      </c>
      <c r="J113" s="143" t="s">
        <v>916</v>
      </c>
      <c r="K113" s="143" t="s">
        <v>917</v>
      </c>
      <c r="L113" s="143" t="s">
        <v>103</v>
      </c>
    </row>
    <row r="114" spans="1:12" x14ac:dyDescent="0.5">
      <c r="A114" s="144"/>
      <c r="B114" s="144"/>
      <c r="C114" s="144"/>
      <c r="D114" s="144"/>
      <c r="E114" s="144"/>
      <c r="F114" s="144"/>
      <c r="G114" s="143" t="s">
        <v>856</v>
      </c>
      <c r="H114" s="143" t="s">
        <v>914</v>
      </c>
      <c r="I114" s="143" t="s">
        <v>918</v>
      </c>
      <c r="J114" s="143" t="s">
        <v>919</v>
      </c>
      <c r="K114" s="143" t="s">
        <v>920</v>
      </c>
      <c r="L114" s="143" t="s">
        <v>130</v>
      </c>
    </row>
    <row r="115" spans="1:12" x14ac:dyDescent="0.5">
      <c r="A115" s="144"/>
      <c r="B115" s="144"/>
      <c r="C115" s="144"/>
      <c r="D115" s="144"/>
      <c r="E115" s="144"/>
      <c r="F115" s="144"/>
      <c r="G115" s="143" t="s">
        <v>856</v>
      </c>
      <c r="H115" s="143" t="s">
        <v>914</v>
      </c>
      <c r="I115" s="143" t="s">
        <v>921</v>
      </c>
      <c r="J115" s="143" t="s">
        <v>922</v>
      </c>
      <c r="K115" s="143" t="s">
        <v>923</v>
      </c>
      <c r="L115" s="143" t="s">
        <v>154</v>
      </c>
    </row>
    <row r="116" spans="1:12" x14ac:dyDescent="0.5">
      <c r="A116" s="144"/>
      <c r="B116" s="144"/>
      <c r="C116" s="144"/>
      <c r="D116" s="144"/>
      <c r="E116" s="144"/>
      <c r="F116" s="144"/>
      <c r="G116" s="143" t="s">
        <v>856</v>
      </c>
      <c r="H116" s="143" t="s">
        <v>914</v>
      </c>
      <c r="I116" s="143" t="s">
        <v>924</v>
      </c>
      <c r="J116" s="143" t="s">
        <v>925</v>
      </c>
      <c r="K116" s="143" t="s">
        <v>926</v>
      </c>
      <c r="L116" s="143" t="s">
        <v>130</v>
      </c>
    </row>
    <row r="117" spans="1:12" x14ac:dyDescent="0.5">
      <c r="A117" s="144"/>
      <c r="B117" s="144"/>
      <c r="C117" s="144"/>
      <c r="D117" s="144"/>
      <c r="E117" s="144"/>
      <c r="F117" s="144"/>
      <c r="G117" s="143" t="s">
        <v>856</v>
      </c>
      <c r="H117" s="143" t="s">
        <v>914</v>
      </c>
      <c r="I117" s="143" t="s">
        <v>927</v>
      </c>
      <c r="J117" s="143" t="s">
        <v>928</v>
      </c>
      <c r="K117" s="143" t="s">
        <v>929</v>
      </c>
      <c r="L117" s="143" t="s">
        <v>154</v>
      </c>
    </row>
    <row r="118" spans="1:12" x14ac:dyDescent="0.5">
      <c r="A118" s="144"/>
      <c r="B118" s="144"/>
      <c r="C118" s="144"/>
      <c r="D118" s="144"/>
      <c r="E118" s="144"/>
      <c r="F118" s="144"/>
      <c r="G118" s="143" t="s">
        <v>856</v>
      </c>
      <c r="H118" s="143" t="s">
        <v>914</v>
      </c>
      <c r="I118" s="143" t="s">
        <v>930</v>
      </c>
      <c r="J118" s="143" t="s">
        <v>931</v>
      </c>
      <c r="K118" s="143" t="s">
        <v>932</v>
      </c>
      <c r="L118" s="143" t="s">
        <v>161</v>
      </c>
    </row>
    <row r="119" spans="1:12" x14ac:dyDescent="0.5">
      <c r="A119" s="144"/>
      <c r="B119" s="144"/>
      <c r="C119" s="144"/>
      <c r="D119" s="144"/>
      <c r="E119" s="144"/>
      <c r="F119" s="144"/>
      <c r="G119" s="143" t="s">
        <v>856</v>
      </c>
      <c r="H119" s="143" t="s">
        <v>933</v>
      </c>
      <c r="I119" s="143" t="s">
        <v>934</v>
      </c>
      <c r="J119" s="143" t="s">
        <v>935</v>
      </c>
      <c r="K119" s="143" t="s">
        <v>936</v>
      </c>
      <c r="L119" s="143" t="s">
        <v>161</v>
      </c>
    </row>
    <row r="120" spans="1:12" x14ac:dyDescent="0.5">
      <c r="A120" s="144"/>
      <c r="B120" s="144"/>
      <c r="C120" s="144"/>
      <c r="D120" s="144"/>
      <c r="E120" s="144"/>
      <c r="F120" s="144"/>
      <c r="G120" s="143" t="s">
        <v>856</v>
      </c>
      <c r="H120" s="143" t="s">
        <v>933</v>
      </c>
      <c r="I120" s="143" t="s">
        <v>937</v>
      </c>
      <c r="J120" s="143" t="s">
        <v>1187</v>
      </c>
      <c r="K120" s="143" t="s">
        <v>1186</v>
      </c>
      <c r="L120" s="143" t="s">
        <v>194</v>
      </c>
    </row>
    <row r="121" spans="1:12" x14ac:dyDescent="0.5">
      <c r="A121" s="144"/>
      <c r="B121" s="144"/>
      <c r="C121" s="144"/>
      <c r="D121" s="144"/>
      <c r="E121" s="144"/>
      <c r="F121" s="144"/>
      <c r="G121" s="143" t="s">
        <v>856</v>
      </c>
      <c r="H121" s="143" t="s">
        <v>938</v>
      </c>
      <c r="I121" s="143" t="s">
        <v>939</v>
      </c>
      <c r="J121" s="143" t="s">
        <v>940</v>
      </c>
      <c r="K121" s="143" t="s">
        <v>941</v>
      </c>
      <c r="L121" s="143" t="s">
        <v>194</v>
      </c>
    </row>
    <row r="122" spans="1:12" x14ac:dyDescent="0.5">
      <c r="A122" s="144"/>
      <c r="B122" s="144"/>
      <c r="C122" s="144"/>
      <c r="D122" s="144"/>
      <c r="E122" s="144"/>
      <c r="F122" s="144"/>
      <c r="G122" s="143" t="s">
        <v>856</v>
      </c>
      <c r="H122" s="143" t="s">
        <v>942</v>
      </c>
      <c r="I122" s="143" t="s">
        <v>943</v>
      </c>
      <c r="J122" s="143" t="s">
        <v>944</v>
      </c>
      <c r="K122" s="143" t="s">
        <v>945</v>
      </c>
      <c r="L122" s="143" t="s">
        <v>161</v>
      </c>
    </row>
    <row r="123" spans="1:12" x14ac:dyDescent="0.5">
      <c r="A123" s="144"/>
      <c r="B123" s="144"/>
      <c r="C123" s="144"/>
      <c r="D123" s="144"/>
      <c r="E123" s="144"/>
      <c r="F123" s="144"/>
      <c r="G123" s="143" t="s">
        <v>856</v>
      </c>
      <c r="H123" s="143" t="s">
        <v>942</v>
      </c>
      <c r="I123" s="143" t="s">
        <v>946</v>
      </c>
      <c r="J123" s="143" t="s">
        <v>947</v>
      </c>
      <c r="K123" s="143" t="s">
        <v>948</v>
      </c>
      <c r="L123" s="143" t="s">
        <v>194</v>
      </c>
    </row>
    <row r="124" spans="1:12" x14ac:dyDescent="0.5">
      <c r="A124" s="144"/>
      <c r="B124" s="144"/>
      <c r="C124" s="144"/>
      <c r="D124" s="144"/>
      <c r="E124" s="144"/>
      <c r="F124" s="144"/>
      <c r="G124" s="143" t="s">
        <v>856</v>
      </c>
      <c r="H124" s="143" t="s">
        <v>942</v>
      </c>
      <c r="I124" s="143" t="s">
        <v>949</v>
      </c>
      <c r="J124" s="143" t="s">
        <v>950</v>
      </c>
      <c r="K124" s="143" t="s">
        <v>951</v>
      </c>
      <c r="L124" s="143" t="s">
        <v>161</v>
      </c>
    </row>
    <row r="125" spans="1:12" x14ac:dyDescent="0.5">
      <c r="A125" s="144"/>
      <c r="B125" s="144"/>
      <c r="C125" s="144"/>
      <c r="D125" s="144"/>
      <c r="E125" s="144"/>
      <c r="F125" s="144"/>
      <c r="G125" s="143" t="s">
        <v>856</v>
      </c>
      <c r="H125" s="143" t="s">
        <v>942</v>
      </c>
      <c r="I125" s="143" t="s">
        <v>952</v>
      </c>
      <c r="J125" s="143" t="s">
        <v>953</v>
      </c>
      <c r="K125" s="143" t="s">
        <v>954</v>
      </c>
      <c r="L125" s="143" t="s">
        <v>194</v>
      </c>
    </row>
    <row r="126" spans="1:12" x14ac:dyDescent="0.5">
      <c r="A126" s="144"/>
      <c r="B126" s="144"/>
      <c r="C126" s="144"/>
      <c r="D126" s="144"/>
      <c r="E126" s="144"/>
      <c r="F126" s="144"/>
      <c r="G126" s="143" t="s">
        <v>955</v>
      </c>
      <c r="H126" s="144"/>
      <c r="I126" s="143" t="s">
        <v>956</v>
      </c>
      <c r="J126" s="143" t="s">
        <v>957</v>
      </c>
      <c r="K126" s="143" t="s">
        <v>958</v>
      </c>
      <c r="L126" s="143" t="s">
        <v>103</v>
      </c>
    </row>
    <row r="127" spans="1:12" x14ac:dyDescent="0.5">
      <c r="A127" s="144"/>
      <c r="B127" s="144"/>
      <c r="C127" s="144"/>
      <c r="D127" s="144"/>
      <c r="E127" s="144"/>
      <c r="F127" s="144"/>
      <c r="G127" s="143" t="s">
        <v>955</v>
      </c>
      <c r="H127" s="144"/>
      <c r="I127" s="143" t="s">
        <v>959</v>
      </c>
      <c r="J127" s="143" t="s">
        <v>960</v>
      </c>
      <c r="K127" s="143" t="s">
        <v>961</v>
      </c>
      <c r="L127" s="143" t="s">
        <v>130</v>
      </c>
    </row>
    <row r="128" spans="1:12" x14ac:dyDescent="0.5">
      <c r="A128" s="144"/>
      <c r="B128" s="144"/>
      <c r="C128" s="144"/>
      <c r="D128" s="144"/>
      <c r="E128" s="144"/>
      <c r="F128" s="144"/>
      <c r="G128" s="143" t="s">
        <v>955</v>
      </c>
      <c r="H128" s="144"/>
      <c r="I128" s="143" t="s">
        <v>962</v>
      </c>
      <c r="J128" s="143" t="s">
        <v>963</v>
      </c>
      <c r="K128" s="143" t="s">
        <v>964</v>
      </c>
      <c r="L128" s="143" t="s">
        <v>154</v>
      </c>
    </row>
    <row r="129" spans="1:12" x14ac:dyDescent="0.5">
      <c r="A129" s="144"/>
      <c r="B129" s="144"/>
      <c r="C129" s="144"/>
      <c r="D129" s="144"/>
      <c r="E129" s="144"/>
      <c r="F129" s="144"/>
      <c r="G129" s="143" t="s">
        <v>955</v>
      </c>
      <c r="H129" s="144"/>
      <c r="I129" s="143" t="s">
        <v>965</v>
      </c>
      <c r="J129" s="143" t="s">
        <v>966</v>
      </c>
      <c r="K129" s="143" t="s">
        <v>967</v>
      </c>
      <c r="L129" s="143" t="s">
        <v>130</v>
      </c>
    </row>
    <row r="130" spans="1:12" x14ac:dyDescent="0.5">
      <c r="A130" s="144"/>
      <c r="B130" s="144"/>
      <c r="C130" s="144"/>
      <c r="D130" s="144"/>
      <c r="E130" s="144"/>
      <c r="F130" s="144"/>
      <c r="G130" s="143" t="s">
        <v>955</v>
      </c>
      <c r="H130" s="144"/>
      <c r="I130" s="143" t="s">
        <v>968</v>
      </c>
      <c r="J130" s="143" t="s">
        <v>969</v>
      </c>
      <c r="K130" s="143" t="s">
        <v>970</v>
      </c>
      <c r="L130" s="143" t="s">
        <v>130</v>
      </c>
    </row>
    <row r="131" spans="1:12" x14ac:dyDescent="0.5">
      <c r="A131" s="144"/>
      <c r="B131" s="144"/>
      <c r="C131" s="144"/>
      <c r="D131" s="144"/>
      <c r="E131" s="144"/>
      <c r="F131" s="144"/>
      <c r="G131" s="143" t="s">
        <v>955</v>
      </c>
      <c r="H131" s="144"/>
      <c r="I131" s="143" t="s">
        <v>971</v>
      </c>
      <c r="J131" s="143" t="s">
        <v>972</v>
      </c>
      <c r="K131" s="143" t="s">
        <v>973</v>
      </c>
      <c r="L131" s="143" t="s">
        <v>130</v>
      </c>
    </row>
    <row r="132" spans="1:12" x14ac:dyDescent="0.5">
      <c r="A132" s="144"/>
      <c r="B132" s="144"/>
      <c r="C132" s="144"/>
      <c r="D132" s="144"/>
      <c r="E132" s="144"/>
      <c r="F132" s="144"/>
      <c r="G132" s="143" t="s">
        <v>542</v>
      </c>
      <c r="H132" s="143" t="s">
        <v>543</v>
      </c>
      <c r="I132" s="143" t="s">
        <v>974</v>
      </c>
      <c r="J132" s="143" t="s">
        <v>975</v>
      </c>
      <c r="K132" s="143" t="s">
        <v>976</v>
      </c>
      <c r="L132" s="143" t="s">
        <v>103</v>
      </c>
    </row>
    <row r="133" spans="1:12" x14ac:dyDescent="0.5">
      <c r="A133" s="144"/>
      <c r="B133" s="144"/>
      <c r="C133" s="144"/>
      <c r="D133" s="144"/>
      <c r="E133" s="144"/>
      <c r="F133" s="144"/>
      <c r="G133" s="143" t="s">
        <v>542</v>
      </c>
      <c r="H133" s="143" t="s">
        <v>543</v>
      </c>
      <c r="I133" s="143" t="s">
        <v>977</v>
      </c>
      <c r="J133" s="143" t="s">
        <v>978</v>
      </c>
      <c r="K133" s="143" t="s">
        <v>979</v>
      </c>
      <c r="L133" s="143" t="s">
        <v>130</v>
      </c>
    </row>
    <row r="134" spans="1:12" x14ac:dyDescent="0.5">
      <c r="A134" s="144"/>
      <c r="B134" s="144"/>
      <c r="C134" s="144"/>
      <c r="D134" s="144"/>
      <c r="E134" s="144"/>
      <c r="F134" s="144"/>
      <c r="G134" s="143" t="s">
        <v>542</v>
      </c>
      <c r="H134" s="143" t="s">
        <v>980</v>
      </c>
      <c r="I134" s="143" t="s">
        <v>981</v>
      </c>
      <c r="J134" s="143" t="s">
        <v>982</v>
      </c>
      <c r="K134" s="143" t="s">
        <v>983</v>
      </c>
      <c r="L134" s="143" t="s">
        <v>103</v>
      </c>
    </row>
    <row r="135" spans="1:12" x14ac:dyDescent="0.5">
      <c r="A135" s="144"/>
      <c r="B135" s="144"/>
      <c r="C135" s="144"/>
      <c r="D135" s="144"/>
      <c r="E135" s="144"/>
      <c r="F135" s="144"/>
      <c r="G135" s="143" t="s">
        <v>542</v>
      </c>
      <c r="H135" s="143" t="s">
        <v>569</v>
      </c>
      <c r="I135" s="143" t="s">
        <v>984</v>
      </c>
      <c r="J135" s="143" t="s">
        <v>985</v>
      </c>
      <c r="K135" s="143" t="s">
        <v>986</v>
      </c>
      <c r="L135" s="143" t="s">
        <v>130</v>
      </c>
    </row>
    <row r="136" spans="1:12" x14ac:dyDescent="0.5">
      <c r="A136" s="144"/>
      <c r="B136" s="144"/>
      <c r="C136" s="144"/>
      <c r="D136" s="144"/>
      <c r="E136" s="144"/>
      <c r="F136" s="144"/>
      <c r="G136" s="143" t="s">
        <v>542</v>
      </c>
      <c r="H136" s="143" t="s">
        <v>569</v>
      </c>
      <c r="I136" s="145" t="s">
        <v>987</v>
      </c>
      <c r="J136" s="143" t="s">
        <v>988</v>
      </c>
      <c r="K136" s="143" t="s">
        <v>989</v>
      </c>
      <c r="L136" s="143" t="s">
        <v>154</v>
      </c>
    </row>
    <row r="137" spans="1:12" x14ac:dyDescent="0.5">
      <c r="A137" s="144"/>
      <c r="B137" s="144"/>
      <c r="C137" s="144"/>
      <c r="D137" s="144"/>
      <c r="E137" s="144"/>
      <c r="F137" s="144"/>
      <c r="G137" s="143" t="s">
        <v>542</v>
      </c>
      <c r="H137" s="143" t="s">
        <v>990</v>
      </c>
      <c r="I137" s="145" t="s">
        <v>991</v>
      </c>
      <c r="J137" s="143" t="s">
        <v>992</v>
      </c>
      <c r="K137" s="143" t="s">
        <v>993</v>
      </c>
      <c r="L137" s="143" t="s">
        <v>161</v>
      </c>
    </row>
    <row r="138" spans="1:12" x14ac:dyDescent="0.5">
      <c r="A138" s="144"/>
      <c r="B138" s="144"/>
      <c r="C138" s="144"/>
      <c r="D138" s="144"/>
      <c r="E138" s="144"/>
      <c r="F138" s="144"/>
      <c r="G138" s="143" t="s">
        <v>994</v>
      </c>
      <c r="H138" s="143" t="s">
        <v>587</v>
      </c>
      <c r="I138" s="143" t="s">
        <v>995</v>
      </c>
      <c r="J138" s="143" t="s">
        <v>996</v>
      </c>
      <c r="K138" s="143" t="s">
        <v>997</v>
      </c>
      <c r="L138" s="143" t="s">
        <v>130</v>
      </c>
    </row>
    <row r="139" spans="1:12" x14ac:dyDescent="0.5">
      <c r="A139" s="144"/>
      <c r="B139" s="144"/>
      <c r="C139" s="144"/>
      <c r="D139" s="144"/>
      <c r="E139" s="144"/>
      <c r="F139" s="144"/>
      <c r="G139" s="143" t="s">
        <v>994</v>
      </c>
      <c r="H139" s="143" t="s">
        <v>587</v>
      </c>
      <c r="I139" s="143" t="s">
        <v>998</v>
      </c>
      <c r="J139" s="143" t="s">
        <v>999</v>
      </c>
      <c r="K139" s="143" t="s">
        <v>1000</v>
      </c>
      <c r="L139" s="143" t="s">
        <v>154</v>
      </c>
    </row>
    <row r="140" spans="1:12" x14ac:dyDescent="0.5">
      <c r="A140" s="144"/>
      <c r="B140" s="144"/>
      <c r="C140" s="144"/>
      <c r="D140" s="144"/>
      <c r="E140" s="144"/>
      <c r="F140" s="144"/>
      <c r="G140" s="143" t="s">
        <v>994</v>
      </c>
      <c r="H140" s="143" t="s">
        <v>587</v>
      </c>
      <c r="I140" s="143" t="s">
        <v>1001</v>
      </c>
      <c r="J140" s="143" t="s">
        <v>1002</v>
      </c>
      <c r="K140" s="143" t="s">
        <v>1003</v>
      </c>
      <c r="L140" s="143" t="s">
        <v>161</v>
      </c>
    </row>
    <row r="141" spans="1:12" x14ac:dyDescent="0.5">
      <c r="A141" s="144"/>
      <c r="B141" s="144"/>
      <c r="C141" s="144"/>
      <c r="D141" s="144"/>
      <c r="E141" s="144"/>
      <c r="F141" s="144"/>
      <c r="G141" s="143" t="s">
        <v>994</v>
      </c>
      <c r="H141" s="143" t="s">
        <v>587</v>
      </c>
      <c r="I141" s="143" t="s">
        <v>1004</v>
      </c>
      <c r="J141" s="143" t="s">
        <v>1005</v>
      </c>
      <c r="K141" s="143" t="s">
        <v>1006</v>
      </c>
      <c r="L141" s="143" t="s">
        <v>154</v>
      </c>
    </row>
    <row r="142" spans="1:12" x14ac:dyDescent="0.5">
      <c r="A142" s="144"/>
      <c r="B142" s="144"/>
      <c r="C142" s="144"/>
      <c r="D142" s="144"/>
      <c r="E142" s="144"/>
      <c r="F142" s="144"/>
      <c r="G142" s="143" t="s">
        <v>994</v>
      </c>
      <c r="H142" s="143" t="s">
        <v>587</v>
      </c>
      <c r="I142" s="143" t="s">
        <v>1007</v>
      </c>
      <c r="J142" s="143" t="s">
        <v>1008</v>
      </c>
      <c r="K142" s="143" t="s">
        <v>1009</v>
      </c>
      <c r="L142" s="143" t="s">
        <v>161</v>
      </c>
    </row>
    <row r="143" spans="1:12" x14ac:dyDescent="0.5">
      <c r="A143" s="144"/>
      <c r="B143" s="144"/>
      <c r="C143" s="144"/>
      <c r="D143" s="144"/>
      <c r="E143" s="144"/>
      <c r="F143" s="144"/>
      <c r="G143" s="143" t="s">
        <v>994</v>
      </c>
      <c r="H143" s="143" t="s">
        <v>587</v>
      </c>
      <c r="I143" s="143" t="s">
        <v>1010</v>
      </c>
      <c r="J143" s="143" t="s">
        <v>1011</v>
      </c>
      <c r="K143" s="143" t="s">
        <v>1012</v>
      </c>
      <c r="L143" s="143" t="s">
        <v>194</v>
      </c>
    </row>
    <row r="144" spans="1:12" x14ac:dyDescent="0.5">
      <c r="A144" s="144"/>
      <c r="B144" s="144"/>
      <c r="C144" s="144"/>
      <c r="D144" s="144"/>
      <c r="E144" s="144"/>
      <c r="F144" s="144"/>
      <c r="G144" s="143" t="s">
        <v>994</v>
      </c>
      <c r="H144" s="143" t="s">
        <v>617</v>
      </c>
      <c r="I144" s="143" t="s">
        <v>1013</v>
      </c>
      <c r="J144" s="143" t="s">
        <v>1014</v>
      </c>
      <c r="K144" s="143" t="s">
        <v>1015</v>
      </c>
      <c r="L144" s="143" t="s">
        <v>130</v>
      </c>
    </row>
    <row r="145" spans="1:12" x14ac:dyDescent="0.5">
      <c r="A145" s="144"/>
      <c r="B145" s="144"/>
      <c r="C145" s="144"/>
      <c r="D145" s="144"/>
      <c r="E145" s="144"/>
      <c r="F145" s="144"/>
      <c r="G145" s="143" t="s">
        <v>994</v>
      </c>
      <c r="H145" s="143" t="s">
        <v>617</v>
      </c>
      <c r="I145" s="143" t="s">
        <v>1016</v>
      </c>
      <c r="J145" s="143" t="s">
        <v>1017</v>
      </c>
      <c r="K145" s="143" t="s">
        <v>1018</v>
      </c>
      <c r="L145" s="143" t="s">
        <v>154</v>
      </c>
    </row>
    <row r="146" spans="1:12" x14ac:dyDescent="0.5">
      <c r="A146" s="144"/>
      <c r="B146" s="144"/>
      <c r="C146" s="144"/>
      <c r="D146" s="144"/>
      <c r="E146" s="144"/>
      <c r="F146" s="144"/>
      <c r="G146" s="143" t="s">
        <v>994</v>
      </c>
      <c r="H146" s="143" t="s">
        <v>617</v>
      </c>
      <c r="I146" s="143" t="s">
        <v>1019</v>
      </c>
      <c r="J146" s="143" t="s">
        <v>1020</v>
      </c>
      <c r="K146" s="143" t="s">
        <v>1021</v>
      </c>
      <c r="L146" s="143" t="s">
        <v>161</v>
      </c>
    </row>
    <row r="147" spans="1:12" x14ac:dyDescent="0.5">
      <c r="A147" s="144"/>
      <c r="B147" s="144"/>
      <c r="C147" s="144"/>
      <c r="D147" s="144"/>
      <c r="E147" s="144"/>
      <c r="F147" s="144"/>
      <c r="G147" s="143" t="s">
        <v>994</v>
      </c>
      <c r="H147" s="143" t="s">
        <v>617</v>
      </c>
      <c r="I147" s="143" t="s">
        <v>1022</v>
      </c>
      <c r="J147" s="143" t="s">
        <v>1023</v>
      </c>
      <c r="K147" s="143" t="s">
        <v>1024</v>
      </c>
      <c r="L147" s="143" t="s">
        <v>194</v>
      </c>
    </row>
    <row r="148" spans="1:12" x14ac:dyDescent="0.5">
      <c r="A148" s="144"/>
      <c r="B148" s="144"/>
      <c r="C148" s="144"/>
      <c r="D148" s="144"/>
      <c r="E148" s="144"/>
      <c r="F148" s="144"/>
      <c r="G148" s="143" t="s">
        <v>994</v>
      </c>
      <c r="H148" s="143" t="s">
        <v>1025</v>
      </c>
      <c r="I148" s="143" t="s">
        <v>1026</v>
      </c>
      <c r="J148" s="143" t="s">
        <v>1027</v>
      </c>
      <c r="K148" s="143" t="s">
        <v>1028</v>
      </c>
      <c r="L148" s="143" t="s">
        <v>194</v>
      </c>
    </row>
    <row r="149" spans="1:12" x14ac:dyDescent="0.5">
      <c r="A149" s="144"/>
      <c r="B149" s="144"/>
      <c r="C149" s="144"/>
      <c r="D149" s="144"/>
      <c r="E149" s="144"/>
      <c r="F149" s="144"/>
      <c r="G149" s="143" t="s">
        <v>646</v>
      </c>
      <c r="H149" s="143" t="s">
        <v>762</v>
      </c>
      <c r="I149" s="143" t="s">
        <v>1029</v>
      </c>
      <c r="J149" s="143" t="s">
        <v>1030</v>
      </c>
      <c r="K149" s="143" t="s">
        <v>1031</v>
      </c>
      <c r="L149" s="143" t="s">
        <v>547</v>
      </c>
    </row>
    <row r="150" spans="1:12" x14ac:dyDescent="0.5">
      <c r="A150" s="144"/>
      <c r="B150" s="144"/>
      <c r="C150" s="144"/>
      <c r="D150" s="144"/>
      <c r="E150" s="144"/>
      <c r="F150" s="144"/>
      <c r="G150" s="143" t="s">
        <v>646</v>
      </c>
      <c r="H150" s="143" t="s">
        <v>762</v>
      </c>
      <c r="I150" s="143" t="s">
        <v>1032</v>
      </c>
      <c r="J150" s="143" t="s">
        <v>1033</v>
      </c>
      <c r="K150" s="143" t="s">
        <v>1034</v>
      </c>
      <c r="L150" s="143" t="s">
        <v>130</v>
      </c>
    </row>
    <row r="151" spans="1:12" x14ac:dyDescent="0.5">
      <c r="A151" s="144"/>
      <c r="B151" s="144"/>
      <c r="C151" s="144"/>
      <c r="D151" s="144"/>
      <c r="E151" s="144"/>
      <c r="F151" s="144"/>
      <c r="G151" s="143" t="s">
        <v>646</v>
      </c>
      <c r="H151" s="143" t="s">
        <v>766</v>
      </c>
      <c r="I151" s="143" t="s">
        <v>1035</v>
      </c>
      <c r="J151" s="143" t="s">
        <v>1036</v>
      </c>
      <c r="K151" s="143" t="s">
        <v>1037</v>
      </c>
      <c r="L151" s="143" t="s">
        <v>103</v>
      </c>
    </row>
    <row r="152" spans="1:12" x14ac:dyDescent="0.5">
      <c r="A152" s="144"/>
      <c r="B152" s="144"/>
      <c r="C152" s="144"/>
      <c r="D152" s="144"/>
      <c r="E152" s="144"/>
      <c r="F152" s="144"/>
      <c r="G152" s="143" t="s">
        <v>646</v>
      </c>
      <c r="H152" s="143" t="s">
        <v>766</v>
      </c>
      <c r="I152" s="143" t="s">
        <v>1038</v>
      </c>
      <c r="J152" s="143" t="s">
        <v>1039</v>
      </c>
      <c r="K152" s="143" t="s">
        <v>1040</v>
      </c>
      <c r="L152" s="143" t="s">
        <v>130</v>
      </c>
    </row>
    <row r="153" spans="1:12" x14ac:dyDescent="0.5">
      <c r="A153" s="144"/>
      <c r="B153" s="144"/>
      <c r="C153" s="144"/>
      <c r="D153" s="144"/>
      <c r="E153" s="144"/>
      <c r="F153" s="144"/>
      <c r="G153" s="143" t="s">
        <v>646</v>
      </c>
      <c r="H153" s="143" t="s">
        <v>766</v>
      </c>
      <c r="I153" s="143" t="s">
        <v>1041</v>
      </c>
      <c r="J153" s="146" t="s">
        <v>1042</v>
      </c>
      <c r="K153" s="143" t="s">
        <v>1043</v>
      </c>
      <c r="L153" s="143" t="s">
        <v>154</v>
      </c>
    </row>
    <row r="154" spans="1:12" x14ac:dyDescent="0.5">
      <c r="A154" s="144"/>
      <c r="B154" s="144"/>
      <c r="C154" s="144"/>
      <c r="D154" s="144"/>
      <c r="E154" s="144"/>
      <c r="F154" s="144"/>
      <c r="G154" s="143" t="s">
        <v>646</v>
      </c>
      <c r="H154" s="143" t="s">
        <v>766</v>
      </c>
      <c r="I154" s="143" t="s">
        <v>1044</v>
      </c>
      <c r="J154" s="143" t="s">
        <v>1045</v>
      </c>
      <c r="K154" s="143" t="s">
        <v>1046</v>
      </c>
      <c r="L154" s="143" t="s">
        <v>154</v>
      </c>
    </row>
    <row r="155" spans="1:12" x14ac:dyDescent="0.5">
      <c r="A155" s="144"/>
      <c r="B155" s="144"/>
      <c r="C155" s="144"/>
      <c r="D155" s="144"/>
      <c r="E155" s="144"/>
      <c r="F155" s="144"/>
      <c r="G155" s="143" t="s">
        <v>646</v>
      </c>
      <c r="H155" s="143" t="s">
        <v>779</v>
      </c>
      <c r="I155" s="143" t="s">
        <v>1047</v>
      </c>
      <c r="J155" s="143" t="s">
        <v>1048</v>
      </c>
      <c r="K155" s="143" t="s">
        <v>1049</v>
      </c>
      <c r="L155" s="143" t="s">
        <v>130</v>
      </c>
    </row>
    <row r="156" spans="1:12" x14ac:dyDescent="0.5">
      <c r="A156" s="144"/>
      <c r="B156" s="144"/>
      <c r="C156" s="144"/>
      <c r="D156" s="144"/>
      <c r="E156" s="144"/>
      <c r="F156" s="144"/>
      <c r="G156" s="143" t="s">
        <v>1050</v>
      </c>
      <c r="H156" s="143" t="s">
        <v>786</v>
      </c>
      <c r="I156" s="143" t="s">
        <v>1051</v>
      </c>
      <c r="J156" s="143" t="s">
        <v>1052</v>
      </c>
      <c r="K156" s="143" t="s">
        <v>1053</v>
      </c>
      <c r="L156" s="143" t="s">
        <v>547</v>
      </c>
    </row>
    <row r="157" spans="1:12" x14ac:dyDescent="0.5">
      <c r="A157" s="144"/>
      <c r="B157" s="144"/>
      <c r="C157" s="144"/>
      <c r="D157" s="144"/>
      <c r="E157" s="144"/>
      <c r="F157" s="144"/>
      <c r="G157" s="143" t="s">
        <v>1050</v>
      </c>
      <c r="H157" s="143" t="s">
        <v>786</v>
      </c>
      <c r="I157" s="143" t="s">
        <v>1054</v>
      </c>
      <c r="J157" s="143" t="s">
        <v>1055</v>
      </c>
      <c r="K157" s="143" t="s">
        <v>1056</v>
      </c>
      <c r="L157" s="143" t="s">
        <v>103</v>
      </c>
    </row>
    <row r="158" spans="1:12" x14ac:dyDescent="0.5">
      <c r="A158" s="144"/>
      <c r="B158" s="144"/>
      <c r="C158" s="144"/>
      <c r="D158" s="144"/>
      <c r="E158" s="144"/>
      <c r="F158" s="144"/>
      <c r="G158" s="143" t="s">
        <v>1050</v>
      </c>
      <c r="H158" s="143" t="s">
        <v>786</v>
      </c>
      <c r="I158" s="143" t="s">
        <v>1057</v>
      </c>
      <c r="J158" s="143" t="s">
        <v>1058</v>
      </c>
      <c r="K158" s="143" t="s">
        <v>1059</v>
      </c>
      <c r="L158" s="143" t="s">
        <v>130</v>
      </c>
    </row>
    <row r="159" spans="1:12" x14ac:dyDescent="0.5">
      <c r="A159" s="144"/>
      <c r="B159" s="144"/>
      <c r="C159" s="144"/>
      <c r="D159" s="144"/>
      <c r="E159" s="144"/>
      <c r="F159" s="144"/>
      <c r="G159" s="143" t="s">
        <v>1050</v>
      </c>
      <c r="H159" s="143" t="s">
        <v>786</v>
      </c>
      <c r="I159" s="143" t="s">
        <v>1060</v>
      </c>
      <c r="J159" s="143" t="s">
        <v>1061</v>
      </c>
      <c r="K159" s="143" t="s">
        <v>1062</v>
      </c>
      <c r="L159" s="143" t="s">
        <v>130</v>
      </c>
    </row>
    <row r="160" spans="1:12" x14ac:dyDescent="0.5">
      <c r="A160" s="144"/>
      <c r="B160" s="144"/>
      <c r="C160" s="144"/>
      <c r="D160" s="144"/>
      <c r="E160" s="144"/>
      <c r="F160" s="144"/>
      <c r="G160" s="143" t="s">
        <v>1050</v>
      </c>
      <c r="H160" s="143" t="s">
        <v>786</v>
      </c>
      <c r="I160" s="143" t="s">
        <v>1063</v>
      </c>
      <c r="J160" s="143" t="s">
        <v>1064</v>
      </c>
      <c r="K160" s="143" t="s">
        <v>1065</v>
      </c>
      <c r="L160" s="143" t="s">
        <v>154</v>
      </c>
    </row>
    <row r="161" spans="1:12" x14ac:dyDescent="0.5">
      <c r="A161" s="144"/>
      <c r="B161" s="144"/>
      <c r="C161" s="144"/>
      <c r="D161" s="144"/>
      <c r="E161" s="144"/>
      <c r="F161" s="144"/>
      <c r="G161" s="143" t="s">
        <v>1050</v>
      </c>
      <c r="H161" s="143" t="s">
        <v>786</v>
      </c>
      <c r="I161" s="143" t="s">
        <v>1066</v>
      </c>
      <c r="J161" s="146" t="s">
        <v>1067</v>
      </c>
      <c r="K161" s="143" t="s">
        <v>1068</v>
      </c>
      <c r="L161" s="143" t="s">
        <v>103</v>
      </c>
    </row>
    <row r="162" spans="1:12" x14ac:dyDescent="0.5">
      <c r="A162" s="144"/>
      <c r="B162" s="144"/>
      <c r="C162" s="144"/>
      <c r="D162" s="144"/>
      <c r="E162" s="144"/>
      <c r="F162" s="144"/>
      <c r="G162" s="143" t="s">
        <v>1050</v>
      </c>
      <c r="H162" s="143" t="s">
        <v>786</v>
      </c>
      <c r="I162" s="143" t="s">
        <v>1069</v>
      </c>
      <c r="J162" s="146" t="s">
        <v>1070</v>
      </c>
      <c r="K162" s="143" t="s">
        <v>1071</v>
      </c>
      <c r="L162" s="143" t="s">
        <v>130</v>
      </c>
    </row>
    <row r="163" spans="1:12" x14ac:dyDescent="0.5">
      <c r="A163" s="144"/>
      <c r="B163" s="144"/>
      <c r="C163" s="144"/>
      <c r="D163" s="144"/>
      <c r="E163" s="144"/>
      <c r="F163" s="144"/>
      <c r="G163" s="143" t="s">
        <v>1050</v>
      </c>
      <c r="H163" s="143" t="s">
        <v>786</v>
      </c>
      <c r="I163" s="143" t="s">
        <v>1072</v>
      </c>
      <c r="J163" s="143" t="s">
        <v>1073</v>
      </c>
      <c r="K163" s="143" t="s">
        <v>1074</v>
      </c>
      <c r="L163" s="143" t="s">
        <v>154</v>
      </c>
    </row>
    <row r="164" spans="1:12" x14ac:dyDescent="0.5">
      <c r="A164" s="144"/>
      <c r="B164" s="144"/>
      <c r="C164" s="144"/>
      <c r="D164" s="144"/>
      <c r="E164" s="144"/>
      <c r="F164" s="144"/>
      <c r="G164" s="143" t="s">
        <v>1050</v>
      </c>
      <c r="H164" s="143" t="s">
        <v>786</v>
      </c>
      <c r="I164" s="143" t="s">
        <v>1075</v>
      </c>
      <c r="J164" s="143" t="s">
        <v>1076</v>
      </c>
      <c r="K164" s="143" t="s">
        <v>1077</v>
      </c>
      <c r="L164" s="143" t="s">
        <v>130</v>
      </c>
    </row>
    <row r="165" spans="1:12" x14ac:dyDescent="0.5">
      <c r="A165" s="144"/>
      <c r="B165" s="144"/>
      <c r="C165" s="144"/>
      <c r="D165" s="144"/>
      <c r="E165" s="144"/>
      <c r="F165" s="144"/>
      <c r="G165" s="143" t="s">
        <v>1050</v>
      </c>
      <c r="H165" s="143" t="s">
        <v>786</v>
      </c>
      <c r="I165" s="143" t="s">
        <v>1078</v>
      </c>
      <c r="J165" s="143" t="s">
        <v>1079</v>
      </c>
      <c r="K165" s="143" t="s">
        <v>1080</v>
      </c>
      <c r="L165" s="143" t="s">
        <v>154</v>
      </c>
    </row>
    <row r="166" spans="1:12" x14ac:dyDescent="0.5">
      <c r="A166" s="144"/>
      <c r="B166" s="144"/>
      <c r="C166" s="144"/>
      <c r="D166" s="144"/>
      <c r="E166" s="144"/>
      <c r="F166" s="144"/>
      <c r="G166" s="143" t="s">
        <v>1050</v>
      </c>
      <c r="H166" s="143" t="s">
        <v>786</v>
      </c>
      <c r="I166" s="143" t="s">
        <v>1081</v>
      </c>
      <c r="J166" s="143" t="s">
        <v>1082</v>
      </c>
      <c r="K166" s="143" t="s">
        <v>1083</v>
      </c>
      <c r="L166" s="143" t="s">
        <v>161</v>
      </c>
    </row>
    <row r="167" spans="1:12" x14ac:dyDescent="0.5">
      <c r="A167" s="144"/>
      <c r="B167" s="144"/>
      <c r="C167" s="144"/>
      <c r="D167" s="144"/>
      <c r="E167" s="144"/>
      <c r="F167" s="144"/>
      <c r="G167" s="143" t="s">
        <v>1050</v>
      </c>
      <c r="H167" s="143" t="s">
        <v>814</v>
      </c>
      <c r="I167" s="143" t="s">
        <v>1084</v>
      </c>
      <c r="J167" s="143" t="s">
        <v>1085</v>
      </c>
      <c r="K167" s="143" t="s">
        <v>1086</v>
      </c>
      <c r="L167" s="143" t="s">
        <v>154</v>
      </c>
    </row>
    <row r="168" spans="1:12" x14ac:dyDescent="0.5">
      <c r="A168" s="144"/>
      <c r="B168" s="144"/>
      <c r="C168" s="144"/>
      <c r="D168" s="144"/>
      <c r="E168" s="144"/>
      <c r="F168" s="144"/>
      <c r="G168" s="143" t="s">
        <v>1050</v>
      </c>
      <c r="H168" s="143" t="s">
        <v>814</v>
      </c>
      <c r="I168" s="143" t="s">
        <v>1087</v>
      </c>
      <c r="J168" s="143" t="s">
        <v>1088</v>
      </c>
      <c r="K168" s="143" t="s">
        <v>1089</v>
      </c>
      <c r="L168" s="143" t="s">
        <v>161</v>
      </c>
    </row>
    <row r="169" spans="1:12" x14ac:dyDescent="0.5">
      <c r="A169" s="144"/>
      <c r="B169" s="144"/>
      <c r="C169" s="144"/>
      <c r="D169" s="144"/>
      <c r="E169" s="144"/>
      <c r="F169" s="144"/>
      <c r="G169" s="143" t="s">
        <v>1050</v>
      </c>
      <c r="H169" s="143" t="s">
        <v>814</v>
      </c>
      <c r="I169" s="143" t="s">
        <v>1090</v>
      </c>
      <c r="J169" s="143" t="s">
        <v>1091</v>
      </c>
      <c r="K169" s="143" t="s">
        <v>1092</v>
      </c>
      <c r="L169" s="143" t="s">
        <v>194</v>
      </c>
    </row>
    <row r="170" spans="1:12" x14ac:dyDescent="0.5">
      <c r="A170" s="144"/>
      <c r="B170" s="144"/>
      <c r="C170" s="144"/>
      <c r="D170" s="144"/>
      <c r="E170" s="144"/>
      <c r="F170" s="144"/>
      <c r="G170" s="143" t="s">
        <v>1050</v>
      </c>
      <c r="H170" s="143" t="s">
        <v>1093</v>
      </c>
      <c r="I170" s="143" t="s">
        <v>1094</v>
      </c>
      <c r="J170" s="143" t="s">
        <v>1095</v>
      </c>
      <c r="K170" s="143" t="s">
        <v>1096</v>
      </c>
      <c r="L170" s="143" t="s">
        <v>130</v>
      </c>
    </row>
    <row r="171" spans="1:12" x14ac:dyDescent="0.5">
      <c r="A171" s="144"/>
      <c r="B171" s="144"/>
      <c r="C171" s="144"/>
      <c r="D171" s="144"/>
      <c r="E171" s="144"/>
      <c r="F171" s="144"/>
      <c r="G171" s="143" t="s">
        <v>1050</v>
      </c>
      <c r="H171" s="143" t="s">
        <v>1093</v>
      </c>
      <c r="I171" s="143" t="s">
        <v>1097</v>
      </c>
      <c r="J171" s="143" t="s">
        <v>1098</v>
      </c>
      <c r="K171" s="143" t="s">
        <v>1099</v>
      </c>
      <c r="L171" s="143" t="s">
        <v>154</v>
      </c>
    </row>
    <row r="172" spans="1:12" x14ac:dyDescent="0.5">
      <c r="A172" s="144"/>
      <c r="B172" s="144"/>
      <c r="C172" s="144"/>
      <c r="D172" s="144"/>
      <c r="E172" s="144"/>
      <c r="F172" s="144"/>
      <c r="G172" s="143" t="s">
        <v>1050</v>
      </c>
      <c r="H172" s="143" t="s">
        <v>1100</v>
      </c>
      <c r="I172" s="143" t="s">
        <v>1101</v>
      </c>
      <c r="J172" s="143" t="s">
        <v>1102</v>
      </c>
      <c r="K172" s="143" t="s">
        <v>1103</v>
      </c>
      <c r="L172" s="143" t="s">
        <v>154</v>
      </c>
    </row>
    <row r="173" spans="1:12" x14ac:dyDescent="0.5">
      <c r="A173" s="144"/>
      <c r="B173" s="144"/>
      <c r="C173" s="144"/>
      <c r="D173" s="144"/>
      <c r="E173" s="144"/>
      <c r="F173" s="144"/>
      <c r="G173" s="143" t="s">
        <v>1050</v>
      </c>
      <c r="H173" s="143" t="s">
        <v>1100</v>
      </c>
      <c r="I173" s="143" t="s">
        <v>1104</v>
      </c>
      <c r="J173" s="143" t="s">
        <v>1105</v>
      </c>
      <c r="K173" s="143" t="s">
        <v>1106</v>
      </c>
      <c r="L173" s="143" t="s">
        <v>154</v>
      </c>
    </row>
    <row r="174" spans="1:12" x14ac:dyDescent="0.5">
      <c r="A174" s="144"/>
      <c r="B174" s="144"/>
      <c r="C174" s="144"/>
      <c r="D174" s="144"/>
      <c r="E174" s="144"/>
      <c r="F174" s="144"/>
      <c r="G174" s="143" t="s">
        <v>1050</v>
      </c>
      <c r="H174" s="143" t="s">
        <v>1100</v>
      </c>
      <c r="I174" s="143" t="s">
        <v>1107</v>
      </c>
      <c r="J174" s="143" t="s">
        <v>1108</v>
      </c>
      <c r="K174" s="143" t="s">
        <v>1109</v>
      </c>
      <c r="L174" s="143" t="s">
        <v>194</v>
      </c>
    </row>
    <row r="175" spans="1:12" x14ac:dyDescent="0.5">
      <c r="A175" s="144"/>
      <c r="B175" s="144"/>
      <c r="C175" s="144"/>
      <c r="D175" s="144"/>
      <c r="E175" s="144"/>
      <c r="F175" s="144"/>
      <c r="G175" s="143" t="s">
        <v>1050</v>
      </c>
      <c r="H175" s="143" t="s">
        <v>1100</v>
      </c>
      <c r="I175" s="143" t="s">
        <v>1110</v>
      </c>
      <c r="J175" s="143" t="s">
        <v>1111</v>
      </c>
      <c r="K175" s="143" t="s">
        <v>1112</v>
      </c>
      <c r="L175" s="143" t="s">
        <v>161</v>
      </c>
    </row>
    <row r="176" spans="1:12" x14ac:dyDescent="0.5">
      <c r="A176" s="144"/>
      <c r="B176" s="144"/>
      <c r="C176" s="144"/>
      <c r="D176" s="144"/>
      <c r="E176" s="144"/>
      <c r="F176" s="144"/>
      <c r="G176" s="143" t="s">
        <v>1050</v>
      </c>
      <c r="H176" s="143" t="s">
        <v>1100</v>
      </c>
      <c r="I176" s="143" t="s">
        <v>1113</v>
      </c>
      <c r="J176" s="143" t="s">
        <v>1114</v>
      </c>
      <c r="K176" s="143" t="s">
        <v>1115</v>
      </c>
      <c r="L176" s="143" t="s">
        <v>194</v>
      </c>
    </row>
    <row r="177" spans="1:12" x14ac:dyDescent="0.5">
      <c r="A177" s="144"/>
      <c r="B177" s="144"/>
      <c r="C177" s="144"/>
      <c r="D177" s="144"/>
      <c r="E177" s="144"/>
      <c r="F177" s="144"/>
      <c r="G177" s="143" t="s">
        <v>1050</v>
      </c>
      <c r="H177" s="143" t="s">
        <v>1100</v>
      </c>
      <c r="I177" s="143" t="s">
        <v>1116</v>
      </c>
      <c r="J177" s="143" t="s">
        <v>1117</v>
      </c>
      <c r="K177" s="143" t="s">
        <v>1118</v>
      </c>
      <c r="L177" s="143" t="s">
        <v>194</v>
      </c>
    </row>
    <row r="178" spans="1:12" x14ac:dyDescent="0.5">
      <c r="A178" s="144"/>
      <c r="B178" s="144"/>
      <c r="C178" s="144"/>
      <c r="D178" s="144"/>
      <c r="E178" s="144"/>
      <c r="F178" s="144"/>
      <c r="G178" s="143" t="s">
        <v>1050</v>
      </c>
      <c r="H178" s="143" t="s">
        <v>1100</v>
      </c>
      <c r="I178" s="143" t="s">
        <v>1119</v>
      </c>
      <c r="J178" s="143" t="s">
        <v>1120</v>
      </c>
      <c r="K178" s="143" t="s">
        <v>1121</v>
      </c>
      <c r="L178" s="143" t="s">
        <v>161</v>
      </c>
    </row>
    <row r="179" spans="1:12" x14ac:dyDescent="0.5">
      <c r="A179" s="144"/>
      <c r="B179" s="144"/>
      <c r="C179" s="144"/>
      <c r="D179" s="144"/>
      <c r="E179" s="144"/>
      <c r="F179" s="144"/>
      <c r="G179" s="143" t="s">
        <v>1050</v>
      </c>
      <c r="H179" s="143" t="s">
        <v>1100</v>
      </c>
      <c r="I179" s="143" t="s">
        <v>1122</v>
      </c>
      <c r="J179" s="143" t="s">
        <v>1123</v>
      </c>
      <c r="K179" s="143" t="s">
        <v>1124</v>
      </c>
      <c r="L179" s="143" t="s">
        <v>161</v>
      </c>
    </row>
    <row r="180" spans="1:12" x14ac:dyDescent="0.5">
      <c r="A180" s="144"/>
      <c r="B180" s="144"/>
      <c r="C180" s="144"/>
      <c r="D180" s="144"/>
      <c r="E180" s="144"/>
      <c r="F180" s="144"/>
      <c r="G180" s="143" t="s">
        <v>1050</v>
      </c>
      <c r="H180" s="143" t="s">
        <v>1100</v>
      </c>
      <c r="I180" s="143" t="s">
        <v>1125</v>
      </c>
      <c r="J180" s="143" t="s">
        <v>1126</v>
      </c>
      <c r="K180" s="143" t="s">
        <v>1127</v>
      </c>
      <c r="L180" s="143" t="s">
        <v>130</v>
      </c>
    </row>
    <row r="181" spans="1:12" x14ac:dyDescent="0.5">
      <c r="A181" s="144"/>
      <c r="B181" s="144"/>
      <c r="C181" s="144"/>
      <c r="D181" s="144"/>
      <c r="E181" s="144"/>
      <c r="F181" s="144"/>
      <c r="G181" s="143" t="s">
        <v>1050</v>
      </c>
      <c r="H181" s="143" t="s">
        <v>1100</v>
      </c>
      <c r="I181" s="143" t="s">
        <v>1128</v>
      </c>
      <c r="J181" s="143" t="s">
        <v>1129</v>
      </c>
      <c r="K181" s="143" t="s">
        <v>1130</v>
      </c>
      <c r="L181" s="143" t="s">
        <v>194</v>
      </c>
    </row>
    <row r="182" spans="1:12" x14ac:dyDescent="0.5">
      <c r="A182" s="144"/>
      <c r="B182" s="144"/>
      <c r="C182" s="144"/>
      <c r="D182" s="144"/>
      <c r="E182" s="144"/>
      <c r="F182" s="144"/>
      <c r="G182" s="143" t="s">
        <v>1050</v>
      </c>
      <c r="H182" s="143" t="s">
        <v>1100</v>
      </c>
      <c r="I182" s="143" t="s">
        <v>1131</v>
      </c>
      <c r="J182" s="143" t="s">
        <v>1132</v>
      </c>
      <c r="K182" s="143" t="s">
        <v>1133</v>
      </c>
      <c r="L182" s="143" t="s">
        <v>194</v>
      </c>
    </row>
    <row r="183" spans="1:12" x14ac:dyDescent="0.5">
      <c r="A183" s="144"/>
      <c r="B183" s="144"/>
      <c r="C183" s="144"/>
      <c r="D183" s="144"/>
      <c r="E183" s="144"/>
      <c r="F183" s="144"/>
      <c r="G183" s="143" t="s">
        <v>1050</v>
      </c>
      <c r="H183" s="143" t="s">
        <v>1134</v>
      </c>
      <c r="I183" s="143" t="s">
        <v>1135</v>
      </c>
      <c r="J183" s="143" t="s">
        <v>1136</v>
      </c>
      <c r="K183" s="143" t="s">
        <v>1137</v>
      </c>
      <c r="L183" s="143" t="s">
        <v>154</v>
      </c>
    </row>
    <row r="184" spans="1:12" x14ac:dyDescent="0.5">
      <c r="A184" s="144"/>
      <c r="B184" s="144"/>
      <c r="C184" s="144"/>
      <c r="D184" s="144"/>
      <c r="E184" s="144"/>
      <c r="F184" s="144"/>
      <c r="G184" s="143" t="s">
        <v>1050</v>
      </c>
      <c r="H184" s="143" t="s">
        <v>1134</v>
      </c>
      <c r="I184" s="143" t="s">
        <v>1138</v>
      </c>
      <c r="J184" s="143" t="s">
        <v>1139</v>
      </c>
      <c r="K184" s="143" t="s">
        <v>1140</v>
      </c>
      <c r="L184" s="143" t="s">
        <v>161</v>
      </c>
    </row>
    <row r="185" spans="1:12" x14ac:dyDescent="0.5">
      <c r="A185" s="144"/>
      <c r="B185" s="144"/>
      <c r="C185" s="144"/>
      <c r="D185" s="144"/>
      <c r="E185" s="144"/>
      <c r="F185" s="144"/>
      <c r="G185" s="143" t="s">
        <v>1050</v>
      </c>
      <c r="H185" s="143" t="s">
        <v>1134</v>
      </c>
      <c r="I185" s="143" t="s">
        <v>1141</v>
      </c>
      <c r="J185" s="143" t="s">
        <v>1142</v>
      </c>
      <c r="K185" s="143" t="s">
        <v>1143</v>
      </c>
      <c r="L185" s="143" t="s">
        <v>161</v>
      </c>
    </row>
    <row r="186" spans="1:12" x14ac:dyDescent="0.5">
      <c r="A186" s="144"/>
      <c r="B186" s="144"/>
      <c r="C186" s="144"/>
      <c r="D186" s="144"/>
      <c r="E186" s="144"/>
      <c r="F186" s="144"/>
      <c r="G186" s="143" t="s">
        <v>1050</v>
      </c>
      <c r="H186" s="143" t="s">
        <v>1144</v>
      </c>
      <c r="I186" s="143" t="s">
        <v>1145</v>
      </c>
      <c r="J186" s="143" t="s">
        <v>1146</v>
      </c>
      <c r="K186" s="143" t="s">
        <v>1147</v>
      </c>
      <c r="L186" s="143" t="s">
        <v>194</v>
      </c>
    </row>
    <row r="187" spans="1:12" x14ac:dyDescent="0.5">
      <c r="A187" s="144"/>
      <c r="B187" s="144"/>
      <c r="C187" s="144"/>
      <c r="D187" s="144"/>
      <c r="E187" s="144"/>
      <c r="F187" s="144"/>
      <c r="G187" s="143" t="s">
        <v>1050</v>
      </c>
      <c r="H187" s="143" t="s">
        <v>1148</v>
      </c>
      <c r="I187" s="143" t="s">
        <v>1149</v>
      </c>
      <c r="J187" s="143" t="s">
        <v>1150</v>
      </c>
      <c r="K187" s="143" t="s">
        <v>1151</v>
      </c>
      <c r="L187" s="143" t="s">
        <v>161</v>
      </c>
    </row>
    <row r="188" spans="1:12" x14ac:dyDescent="0.5">
      <c r="A188" s="144"/>
      <c r="B188" s="144"/>
      <c r="C188" s="144"/>
      <c r="D188" s="144"/>
      <c r="E188" s="144"/>
      <c r="F188" s="144"/>
      <c r="G188" s="143" t="s">
        <v>1152</v>
      </c>
      <c r="H188" s="143" t="s">
        <v>857</v>
      </c>
      <c r="I188" s="143" t="s">
        <v>1153</v>
      </c>
      <c r="J188" s="143" t="s">
        <v>1154</v>
      </c>
      <c r="K188" s="143" t="s">
        <v>1155</v>
      </c>
      <c r="L188" s="143" t="s">
        <v>154</v>
      </c>
    </row>
    <row r="189" spans="1:12" x14ac:dyDescent="0.5">
      <c r="A189" s="144"/>
      <c r="B189" s="144"/>
      <c r="C189" s="144"/>
      <c r="D189" s="144"/>
      <c r="E189" s="144"/>
      <c r="F189" s="144"/>
      <c r="G189" s="143" t="s">
        <v>1152</v>
      </c>
      <c r="H189" s="143" t="s">
        <v>857</v>
      </c>
      <c r="I189" s="143" t="s">
        <v>1156</v>
      </c>
      <c r="J189" s="143" t="s">
        <v>1157</v>
      </c>
      <c r="K189" s="143" t="s">
        <v>1158</v>
      </c>
      <c r="L189" s="143" t="s">
        <v>161</v>
      </c>
    </row>
    <row r="190" spans="1:12" x14ac:dyDescent="0.5">
      <c r="A190" s="144"/>
      <c r="B190" s="144"/>
      <c r="C190" s="144"/>
      <c r="D190" s="144"/>
      <c r="E190" s="144"/>
      <c r="F190" s="144"/>
      <c r="G190" s="143" t="s">
        <v>1152</v>
      </c>
      <c r="H190" s="143" t="s">
        <v>857</v>
      </c>
      <c r="I190" s="143" t="s">
        <v>1159</v>
      </c>
      <c r="J190" s="143" t="s">
        <v>1160</v>
      </c>
      <c r="K190" s="143" t="s">
        <v>1161</v>
      </c>
      <c r="L190" s="143" t="s">
        <v>194</v>
      </c>
    </row>
    <row r="191" spans="1:12" x14ac:dyDescent="0.5">
      <c r="A191" s="144"/>
      <c r="B191" s="144"/>
      <c r="C191" s="144"/>
      <c r="D191" s="144"/>
      <c r="E191" s="144"/>
      <c r="F191" s="144"/>
      <c r="G191" s="143" t="s">
        <v>1152</v>
      </c>
      <c r="H191" s="143" t="s">
        <v>914</v>
      </c>
      <c r="I191" s="143" t="s">
        <v>1162</v>
      </c>
      <c r="J191" s="143" t="s">
        <v>1163</v>
      </c>
      <c r="K191" s="143" t="s">
        <v>1164</v>
      </c>
      <c r="L191" s="143" t="s">
        <v>161</v>
      </c>
    </row>
    <row r="192" spans="1:12" x14ac:dyDescent="0.5">
      <c r="A192" s="144"/>
      <c r="B192" s="144"/>
      <c r="C192" s="144"/>
      <c r="D192" s="144"/>
      <c r="E192" s="144"/>
      <c r="F192" s="144"/>
      <c r="G192" s="143" t="s">
        <v>1152</v>
      </c>
      <c r="H192" s="143" t="s">
        <v>914</v>
      </c>
      <c r="I192" s="143" t="s">
        <v>1165</v>
      </c>
      <c r="J192" s="143" t="s">
        <v>1166</v>
      </c>
      <c r="K192" s="143" t="s">
        <v>1167</v>
      </c>
      <c r="L192" s="143" t="s">
        <v>194</v>
      </c>
    </row>
    <row r="193" spans="1:12" x14ac:dyDescent="0.5">
      <c r="A193" s="144"/>
      <c r="B193" s="144"/>
      <c r="C193" s="144"/>
      <c r="D193" s="144"/>
      <c r="E193" s="144"/>
      <c r="F193" s="144"/>
      <c r="G193" s="143" t="s">
        <v>1152</v>
      </c>
      <c r="H193" s="143" t="s">
        <v>938</v>
      </c>
      <c r="I193" s="143" t="s">
        <v>1168</v>
      </c>
      <c r="J193" s="143" t="s">
        <v>1169</v>
      </c>
      <c r="K193" s="143" t="s">
        <v>1170</v>
      </c>
      <c r="L193" s="143" t="s">
        <v>161</v>
      </c>
    </row>
    <row r="194" spans="1:12" x14ac:dyDescent="0.5">
      <c r="A194" s="144"/>
      <c r="B194" s="144"/>
      <c r="C194" s="144"/>
      <c r="D194" s="144"/>
      <c r="E194" s="144"/>
      <c r="F194" s="144"/>
      <c r="G194" s="143" t="s">
        <v>1152</v>
      </c>
      <c r="H194" s="143" t="s">
        <v>938</v>
      </c>
      <c r="I194" s="143" t="s">
        <v>1171</v>
      </c>
      <c r="J194" s="143" t="s">
        <v>1172</v>
      </c>
      <c r="K194" s="143" t="s">
        <v>1173</v>
      </c>
      <c r="L194" s="143" t="s">
        <v>194</v>
      </c>
    </row>
    <row r="195" spans="1:12" x14ac:dyDescent="0.5">
      <c r="A195" s="144"/>
      <c r="B195" s="144"/>
      <c r="C195" s="144"/>
      <c r="D195" s="144"/>
      <c r="E195" s="144"/>
      <c r="F195" s="144"/>
      <c r="G195" s="143" t="s">
        <v>1152</v>
      </c>
      <c r="H195" s="143" t="s">
        <v>938</v>
      </c>
      <c r="I195" s="143" t="s">
        <v>1174</v>
      </c>
      <c r="J195" s="143" t="s">
        <v>1175</v>
      </c>
      <c r="K195" s="143" t="s">
        <v>1176</v>
      </c>
      <c r="L195" s="143" t="s">
        <v>154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EF14-E12A-6746-A9DC-A890AD4B089F}">
  <dimension ref="A1:AB68"/>
  <sheetViews>
    <sheetView workbookViewId="0">
      <selection activeCell="C9" sqref="C9"/>
    </sheetView>
  </sheetViews>
  <sheetFormatPr baseColWidth="10" defaultColWidth="8.8125" defaultRowHeight="15.75" x14ac:dyDescent="0.5"/>
  <cols>
    <col min="4" max="4" width="17.1875" bestFit="1" customWidth="1"/>
    <col min="5" max="5" width="10" bestFit="1" customWidth="1"/>
    <col min="6" max="6" width="18.1875" bestFit="1" customWidth="1"/>
    <col min="7" max="7" width="9.6875" bestFit="1" customWidth="1"/>
    <col min="12" max="12" width="12.5" customWidth="1"/>
    <col min="13" max="13" width="45" customWidth="1"/>
    <col min="14" max="14" width="13.6875" customWidth="1"/>
    <col min="15" max="15" width="11.3125" customWidth="1"/>
    <col min="16" max="16" width="12.3125" bestFit="1" customWidth="1"/>
    <col min="17" max="17" width="22" customWidth="1"/>
    <col min="18" max="18" width="61.5" customWidth="1"/>
    <col min="19" max="19" width="11.3125" customWidth="1"/>
    <col min="21" max="21" width="12.5" customWidth="1"/>
    <col min="22" max="22" width="53.3125" customWidth="1"/>
    <col min="23" max="23" width="13.6875" customWidth="1"/>
    <col min="24" max="24" width="11.3125" customWidth="1"/>
    <col min="25" max="25" width="12.5" bestFit="1" customWidth="1"/>
    <col min="26" max="26" width="19.3125" bestFit="1" customWidth="1"/>
    <col min="27" max="27" width="61.5" customWidth="1"/>
    <col min="28" max="28" width="11.3125" customWidth="1"/>
  </cols>
  <sheetData>
    <row r="1" spans="1:28" ht="18" thickBot="1" x14ac:dyDescent="0.55000000000000004">
      <c r="A1" t="s">
        <v>534</v>
      </c>
      <c r="B1" t="s">
        <v>18</v>
      </c>
      <c r="D1" t="s">
        <v>28</v>
      </c>
      <c r="E1" t="s">
        <v>71</v>
      </c>
      <c r="F1" t="s">
        <v>41</v>
      </c>
      <c r="G1" t="s">
        <v>72</v>
      </c>
      <c r="I1" t="s">
        <v>68</v>
      </c>
      <c r="L1" s="46" t="s">
        <v>77</v>
      </c>
      <c r="M1" s="47" t="s">
        <v>78</v>
      </c>
      <c r="N1" s="47" t="s">
        <v>79</v>
      </c>
      <c r="O1" s="47" t="s">
        <v>80</v>
      </c>
      <c r="P1" s="47" t="s">
        <v>81</v>
      </c>
      <c r="Q1" s="48"/>
      <c r="R1" s="49" t="s">
        <v>82</v>
      </c>
      <c r="S1" s="47" t="s">
        <v>83</v>
      </c>
      <c r="U1" s="46" t="s">
        <v>77</v>
      </c>
      <c r="V1" s="47" t="s">
        <v>78</v>
      </c>
      <c r="W1" s="47" t="s">
        <v>79</v>
      </c>
      <c r="X1" s="47" t="s">
        <v>80</v>
      </c>
      <c r="Y1" s="47" t="s">
        <v>81</v>
      </c>
      <c r="Z1" s="48"/>
      <c r="AA1" s="49" t="s">
        <v>82</v>
      </c>
      <c r="AB1" s="47" t="s">
        <v>83</v>
      </c>
    </row>
    <row r="2" spans="1:28" ht="18" thickBot="1" x14ac:dyDescent="0.55000000000000004">
      <c r="A2">
        <v>1</v>
      </c>
      <c r="B2" t="s">
        <v>19</v>
      </c>
      <c r="D2" s="3" t="s">
        <v>29</v>
      </c>
      <c r="E2" t="s">
        <v>69</v>
      </c>
      <c r="F2" t="s">
        <v>42</v>
      </c>
      <c r="G2" s="3" t="s">
        <v>73</v>
      </c>
      <c r="I2">
        <v>1</v>
      </c>
      <c r="L2" s="50" t="s">
        <v>84</v>
      </c>
      <c r="M2" s="51" t="s">
        <v>85</v>
      </c>
      <c r="N2" s="51" t="s">
        <v>86</v>
      </c>
      <c r="O2" s="51" t="s">
        <v>87</v>
      </c>
      <c r="P2" s="51" t="s">
        <v>88</v>
      </c>
      <c r="Q2" s="52" t="str">
        <f>CONCATENATE(P2,"-",R2)</f>
        <v>V,1,0,0-RH thumb flip</v>
      </c>
      <c r="R2" s="53" t="s">
        <v>89</v>
      </c>
      <c r="S2" s="51">
        <v>0</v>
      </c>
      <c r="U2" s="54" t="s">
        <v>90</v>
      </c>
      <c r="V2" s="55" t="s">
        <v>91</v>
      </c>
      <c r="W2" s="56" t="s">
        <v>86</v>
      </c>
      <c r="X2" s="56" t="s">
        <v>92</v>
      </c>
      <c r="Y2" s="56" t="s">
        <v>93</v>
      </c>
      <c r="Z2" s="57" t="str">
        <f>CONCATENATE(Y2,"-",AA2)</f>
        <v>1,0,0-Right Hand</v>
      </c>
      <c r="AA2" s="58" t="s">
        <v>94</v>
      </c>
      <c r="AB2" s="57">
        <v>0</v>
      </c>
    </row>
    <row r="3" spans="1:28" ht="18" thickBot="1" x14ac:dyDescent="0.55000000000000004">
      <c r="A3">
        <v>2</v>
      </c>
      <c r="B3" t="s">
        <v>20</v>
      </c>
      <c r="D3" s="3" t="s">
        <v>30</v>
      </c>
      <c r="E3" t="s">
        <v>70</v>
      </c>
      <c r="F3" t="s">
        <v>43</v>
      </c>
      <c r="G3" s="3" t="s">
        <v>74</v>
      </c>
      <c r="I3">
        <v>2</v>
      </c>
      <c r="L3" s="59" t="s">
        <v>84</v>
      </c>
      <c r="M3" s="60" t="s">
        <v>95</v>
      </c>
      <c r="N3" s="60" t="s">
        <v>86</v>
      </c>
      <c r="O3" s="60" t="s">
        <v>96</v>
      </c>
      <c r="P3" s="60" t="s">
        <v>97</v>
      </c>
      <c r="Q3" s="52" t="str">
        <f t="shared" ref="Q3:Q32" si="0">CONCATENATE(P3,"-",R3)</f>
        <v>V,3,0,0-RH roll open hand</v>
      </c>
      <c r="R3" s="61" t="s">
        <v>98</v>
      </c>
      <c r="S3" s="60">
        <v>0</v>
      </c>
      <c r="U3" s="59" t="s">
        <v>90</v>
      </c>
      <c r="V3" s="62" t="s">
        <v>91</v>
      </c>
      <c r="W3" s="60" t="s">
        <v>86</v>
      </c>
      <c r="X3" s="60" t="s">
        <v>99</v>
      </c>
      <c r="Y3" s="60" t="s">
        <v>100</v>
      </c>
      <c r="Z3" s="57" t="str">
        <f t="shared" ref="Z3:Z66" si="1">CONCATENATE(Y3,"-",AA3)</f>
        <v>1,0,-L-Left Hand</v>
      </c>
      <c r="AA3" s="61" t="s">
        <v>101</v>
      </c>
      <c r="AB3" s="63">
        <v>0</v>
      </c>
    </row>
    <row r="4" spans="1:28" ht="18" thickBot="1" x14ac:dyDescent="0.55000000000000004">
      <c r="A4">
        <v>3</v>
      </c>
      <c r="D4" s="3" t="s">
        <v>31</v>
      </c>
      <c r="E4" t="s">
        <v>102</v>
      </c>
      <c r="G4" s="3"/>
      <c r="I4">
        <v>3</v>
      </c>
      <c r="L4" s="59" t="s">
        <v>84</v>
      </c>
      <c r="M4" s="64" t="s">
        <v>85</v>
      </c>
      <c r="N4" s="60" t="s">
        <v>103</v>
      </c>
      <c r="O4" s="60" t="s">
        <v>104</v>
      </c>
      <c r="P4" s="60" t="s">
        <v>105</v>
      </c>
      <c r="Q4" s="52" t="str">
        <f t="shared" si="0"/>
        <v>V,1,A,1-LH thumb flip</v>
      </c>
      <c r="R4" s="65" t="s">
        <v>106</v>
      </c>
      <c r="S4" s="60">
        <v>0.2</v>
      </c>
      <c r="U4" s="59" t="s">
        <v>90</v>
      </c>
      <c r="V4" s="64" t="s">
        <v>91</v>
      </c>
      <c r="W4" s="60" t="s">
        <v>103</v>
      </c>
      <c r="X4" s="60" t="s">
        <v>107</v>
      </c>
      <c r="Y4" s="60" t="s">
        <v>108</v>
      </c>
      <c r="Z4" s="57" t="str">
        <f t="shared" si="1"/>
        <v>1,A,1-V-RH back hand</v>
      </c>
      <c r="AA4" s="65" t="s">
        <v>109</v>
      </c>
      <c r="AB4" s="63">
        <v>0.2</v>
      </c>
    </row>
    <row r="5" spans="1:28" ht="18" thickBot="1" x14ac:dyDescent="0.55000000000000004">
      <c r="A5">
        <v>4</v>
      </c>
      <c r="D5" s="3" t="s">
        <v>32</v>
      </c>
      <c r="E5" t="s">
        <v>75</v>
      </c>
      <c r="G5" s="3"/>
      <c r="I5">
        <v>4</v>
      </c>
      <c r="L5" s="59" t="s">
        <v>84</v>
      </c>
      <c r="M5" s="62" t="s">
        <v>110</v>
      </c>
      <c r="N5" s="60" t="s">
        <v>103</v>
      </c>
      <c r="O5" s="60" t="s">
        <v>107</v>
      </c>
      <c r="P5" s="60" t="s">
        <v>111</v>
      </c>
      <c r="Q5" s="52" t="str">
        <f t="shared" si="0"/>
        <v>V,2,A,1-LH/RH Back hand</v>
      </c>
      <c r="R5" s="65" t="s">
        <v>112</v>
      </c>
      <c r="S5" s="60">
        <v>0.2</v>
      </c>
      <c r="U5" s="59" t="s">
        <v>90</v>
      </c>
      <c r="V5" s="62" t="s">
        <v>113</v>
      </c>
      <c r="W5" s="60" t="s">
        <v>103</v>
      </c>
      <c r="X5" s="60" t="s">
        <v>114</v>
      </c>
      <c r="Y5" s="60" t="s">
        <v>115</v>
      </c>
      <c r="Z5" s="57" t="str">
        <f t="shared" si="1"/>
        <v>2,A,1-V-LH head catch</v>
      </c>
      <c r="AA5" s="65" t="s">
        <v>116</v>
      </c>
      <c r="AB5" s="63">
        <v>0.2</v>
      </c>
    </row>
    <row r="6" spans="1:28" ht="18" thickBot="1" x14ac:dyDescent="0.55000000000000004">
      <c r="A6">
        <v>5</v>
      </c>
      <c r="D6" s="3"/>
      <c r="G6" s="3"/>
      <c r="I6">
        <v>5</v>
      </c>
      <c r="L6" s="59" t="s">
        <v>84</v>
      </c>
      <c r="M6" s="64" t="s">
        <v>95</v>
      </c>
      <c r="N6" s="60" t="s">
        <v>103</v>
      </c>
      <c r="O6" s="60" t="s">
        <v>114</v>
      </c>
      <c r="P6" s="60" t="s">
        <v>117</v>
      </c>
      <c r="Q6" s="52" t="str">
        <f t="shared" si="0"/>
        <v>V,3,A,1-Left elbow pop</v>
      </c>
      <c r="R6" s="65" t="s">
        <v>118</v>
      </c>
      <c r="S6" s="60">
        <v>0.2</v>
      </c>
      <c r="U6" s="59" t="s">
        <v>90</v>
      </c>
      <c r="V6" s="62" t="s">
        <v>119</v>
      </c>
      <c r="W6" s="60" t="s">
        <v>103</v>
      </c>
      <c r="X6" s="60" t="s">
        <v>120</v>
      </c>
      <c r="Y6" s="60" t="s">
        <v>121</v>
      </c>
      <c r="Z6" s="57" t="str">
        <f t="shared" si="1"/>
        <v>4,A,1-V-RH/LH under leg</v>
      </c>
      <c r="AA6" s="65" t="s">
        <v>122</v>
      </c>
      <c r="AB6" s="63">
        <v>0.2</v>
      </c>
    </row>
    <row r="7" spans="1:28" ht="18" thickBot="1" x14ac:dyDescent="0.55000000000000004">
      <c r="I7">
        <v>6</v>
      </c>
      <c r="L7" s="59" t="s">
        <v>84</v>
      </c>
      <c r="M7" s="62" t="s">
        <v>123</v>
      </c>
      <c r="N7" s="60" t="s">
        <v>103</v>
      </c>
      <c r="O7" s="60" t="s">
        <v>120</v>
      </c>
      <c r="P7" s="60" t="s">
        <v>124</v>
      </c>
      <c r="Q7" s="52" t="str">
        <f t="shared" si="0"/>
        <v>V,5,A,1-Release while jumping bent legs</v>
      </c>
      <c r="R7" s="65" t="s">
        <v>125</v>
      </c>
      <c r="S7" s="60">
        <v>0.2</v>
      </c>
      <c r="U7" s="59" t="s">
        <v>90</v>
      </c>
      <c r="V7" s="64" t="s">
        <v>126</v>
      </c>
      <c r="W7" s="60" t="s">
        <v>103</v>
      </c>
      <c r="X7" s="60" t="s">
        <v>127</v>
      </c>
      <c r="Y7" s="60" t="s">
        <v>128</v>
      </c>
      <c r="Z7" s="57" t="str">
        <f t="shared" si="1"/>
        <v>6,A,1-V-LH back catch</v>
      </c>
      <c r="AA7" s="65" t="s">
        <v>129</v>
      </c>
      <c r="AB7" s="63">
        <v>0.2</v>
      </c>
    </row>
    <row r="8" spans="1:28" ht="18" thickBot="1" x14ac:dyDescent="0.55000000000000004">
      <c r="A8" t="s">
        <v>535</v>
      </c>
      <c r="C8" t="s">
        <v>1239</v>
      </c>
      <c r="I8">
        <v>7</v>
      </c>
      <c r="L8" s="59" t="s">
        <v>84</v>
      </c>
      <c r="M8" s="62" t="s">
        <v>110</v>
      </c>
      <c r="N8" s="60" t="s">
        <v>130</v>
      </c>
      <c r="O8" s="60" t="s">
        <v>131</v>
      </c>
      <c r="P8" s="60" t="s">
        <v>132</v>
      </c>
      <c r="Q8" s="52" t="str">
        <f t="shared" si="0"/>
        <v>V,2,B,1-RH/LH reverse loop</v>
      </c>
      <c r="R8" s="66" t="s">
        <v>133</v>
      </c>
      <c r="S8" s="60">
        <v>0.4</v>
      </c>
      <c r="U8" s="59" t="s">
        <v>90</v>
      </c>
      <c r="V8" s="64" t="s">
        <v>126</v>
      </c>
      <c r="W8" s="60" t="s">
        <v>103</v>
      </c>
      <c r="X8" s="60" t="s">
        <v>134</v>
      </c>
      <c r="Y8" s="60" t="s">
        <v>135</v>
      </c>
      <c r="Z8" s="57" t="str">
        <f t="shared" si="1"/>
        <v>6,A,2-V-RH back catch</v>
      </c>
      <c r="AA8" s="65" t="s">
        <v>136</v>
      </c>
      <c r="AB8" s="63">
        <v>0.2</v>
      </c>
    </row>
    <row r="9" spans="1:28" ht="18" thickBot="1" x14ac:dyDescent="0.55000000000000004">
      <c r="A9">
        <v>-1</v>
      </c>
      <c r="C9">
        <v>0</v>
      </c>
      <c r="L9" s="59" t="s">
        <v>84</v>
      </c>
      <c r="M9" s="64" t="s">
        <v>95</v>
      </c>
      <c r="N9" s="60" t="s">
        <v>130</v>
      </c>
      <c r="O9" s="60" t="s">
        <v>137</v>
      </c>
      <c r="P9" s="60" t="s">
        <v>138</v>
      </c>
      <c r="Q9" s="52" t="str">
        <f t="shared" si="0"/>
        <v xml:space="preserve">V,3,B,1-Chiicken wing </v>
      </c>
      <c r="R9" s="67" t="s">
        <v>139</v>
      </c>
      <c r="S9" s="60">
        <v>0.4</v>
      </c>
      <c r="U9" s="59" t="s">
        <v>90</v>
      </c>
      <c r="V9" s="64" t="s">
        <v>91</v>
      </c>
      <c r="W9" s="60" t="s">
        <v>130</v>
      </c>
      <c r="X9" s="60" t="s">
        <v>131</v>
      </c>
      <c r="Y9" s="60" t="s">
        <v>140</v>
      </c>
      <c r="Z9" s="57" t="str">
        <f t="shared" si="1"/>
        <v>1,B,1-V-LH back hand</v>
      </c>
      <c r="AA9" s="66" t="s">
        <v>141</v>
      </c>
      <c r="AB9" s="60">
        <v>0.4</v>
      </c>
    </row>
    <row r="10" spans="1:28" ht="18" thickBot="1" x14ac:dyDescent="0.55000000000000004">
      <c r="A10">
        <v>-2</v>
      </c>
      <c r="C10">
        <v>1</v>
      </c>
      <c r="L10" s="59" t="s">
        <v>84</v>
      </c>
      <c r="M10" s="62" t="s">
        <v>142</v>
      </c>
      <c r="N10" s="60" t="s">
        <v>130</v>
      </c>
      <c r="O10" s="60" t="s">
        <v>143</v>
      </c>
      <c r="P10" s="60" t="s">
        <v>144</v>
      </c>
      <c r="Q10" s="52" t="str">
        <f t="shared" si="0"/>
        <v>V,4,B,1-Open hand under kick</v>
      </c>
      <c r="R10" s="66" t="s">
        <v>145</v>
      </c>
      <c r="S10" s="60">
        <v>0.4</v>
      </c>
      <c r="U10" s="59" t="s">
        <v>90</v>
      </c>
      <c r="V10" s="62" t="s">
        <v>113</v>
      </c>
      <c r="W10" s="60" t="s">
        <v>130</v>
      </c>
      <c r="X10" s="60" t="s">
        <v>137</v>
      </c>
      <c r="Y10" s="60" t="s">
        <v>146</v>
      </c>
      <c r="Z10" s="57" t="str">
        <f t="shared" si="1"/>
        <v>2,B,1-V-RH head catch</v>
      </c>
      <c r="AA10" s="66" t="s">
        <v>147</v>
      </c>
      <c r="AB10" s="60">
        <v>0.4</v>
      </c>
    </row>
    <row r="11" spans="1:28" ht="18" thickBot="1" x14ac:dyDescent="0.55000000000000004">
      <c r="A11">
        <v>-3</v>
      </c>
      <c r="C11">
        <v>2</v>
      </c>
      <c r="L11" s="59" t="s">
        <v>84</v>
      </c>
      <c r="M11" s="62" t="s">
        <v>142</v>
      </c>
      <c r="N11" s="60" t="s">
        <v>130</v>
      </c>
      <c r="O11" s="60" t="s">
        <v>148</v>
      </c>
      <c r="P11" s="60" t="s">
        <v>149</v>
      </c>
      <c r="Q11" s="52" t="str">
        <f t="shared" si="0"/>
        <v>V,4,B,2-RH thumb flip under R/L leg fan kick</v>
      </c>
      <c r="R11" s="66" t="s">
        <v>150</v>
      </c>
      <c r="S11" s="60">
        <v>0.4</v>
      </c>
      <c r="U11" s="59" t="s">
        <v>90</v>
      </c>
      <c r="V11" s="62" t="s">
        <v>119</v>
      </c>
      <c r="W11" s="60" t="s">
        <v>130</v>
      </c>
      <c r="X11" s="60" t="s">
        <v>151</v>
      </c>
      <c r="Y11" s="60" t="s">
        <v>152</v>
      </c>
      <c r="Z11" s="57" t="str">
        <f t="shared" si="1"/>
        <v>4,B,1-V-RH or LH under R/L leg (kick)</v>
      </c>
      <c r="AA11" s="66" t="s">
        <v>153</v>
      </c>
      <c r="AB11" s="60">
        <v>0.4</v>
      </c>
    </row>
    <row r="12" spans="1:28" ht="18" thickBot="1" x14ac:dyDescent="0.55000000000000004">
      <c r="A12">
        <v>-4</v>
      </c>
      <c r="L12" s="59" t="s">
        <v>84</v>
      </c>
      <c r="M12" s="62" t="s">
        <v>123</v>
      </c>
      <c r="N12" s="60" t="s">
        <v>154</v>
      </c>
      <c r="O12" s="60" t="s">
        <v>155</v>
      </c>
      <c r="P12" s="60" t="s">
        <v>156</v>
      </c>
      <c r="Q12" s="52" t="str">
        <f t="shared" si="0"/>
        <v>V,5,C,1-With major body move</v>
      </c>
      <c r="R12" s="68" t="s">
        <v>157</v>
      </c>
      <c r="S12" s="60">
        <v>0.6</v>
      </c>
      <c r="U12" s="59" t="s">
        <v>90</v>
      </c>
      <c r="V12" s="62" t="s">
        <v>119</v>
      </c>
      <c r="W12" s="60" t="s">
        <v>130</v>
      </c>
      <c r="X12" s="60" t="s">
        <v>158</v>
      </c>
      <c r="Y12" s="60" t="s">
        <v>159</v>
      </c>
      <c r="Z12" s="57" t="str">
        <f t="shared" si="1"/>
        <v>4,B,2-V-RH back hand - illusion or walkover</v>
      </c>
      <c r="AA12" s="66" t="s">
        <v>160</v>
      </c>
      <c r="AB12" s="60">
        <v>0.4</v>
      </c>
    </row>
    <row r="13" spans="1:28" ht="18" thickBot="1" x14ac:dyDescent="0.55000000000000004">
      <c r="A13">
        <v>-5</v>
      </c>
      <c r="L13" s="59" t="s">
        <v>84</v>
      </c>
      <c r="M13" s="64" t="s">
        <v>95</v>
      </c>
      <c r="N13" s="60" t="s">
        <v>161</v>
      </c>
      <c r="O13" s="60" t="s">
        <v>162</v>
      </c>
      <c r="P13" s="60" t="s">
        <v>163</v>
      </c>
      <c r="Q13" s="52" t="str">
        <f t="shared" si="0"/>
        <v>V,3,D,1-Slap catch - immediate release</v>
      </c>
      <c r="R13" s="69" t="s">
        <v>164</v>
      </c>
      <c r="S13" s="60">
        <v>0.8</v>
      </c>
      <c r="U13" s="59" t="s">
        <v>90</v>
      </c>
      <c r="V13" s="62" t="s">
        <v>119</v>
      </c>
      <c r="W13" s="60" t="s">
        <v>154</v>
      </c>
      <c r="X13" s="60" t="s">
        <v>155</v>
      </c>
      <c r="Y13" s="60" t="s">
        <v>165</v>
      </c>
      <c r="Z13" s="57" t="str">
        <f t="shared" si="1"/>
        <v>4,C,1-V-Back hand under leg</v>
      </c>
      <c r="AA13" s="70" t="s">
        <v>166</v>
      </c>
      <c r="AB13" s="60">
        <v>0.6</v>
      </c>
    </row>
    <row r="14" spans="1:28" ht="18" thickBot="1" x14ac:dyDescent="0.55000000000000004">
      <c r="L14" s="59" t="s">
        <v>84</v>
      </c>
      <c r="M14" s="62" t="s">
        <v>142</v>
      </c>
      <c r="N14" s="60" t="s">
        <v>161</v>
      </c>
      <c r="O14" s="60" t="s">
        <v>167</v>
      </c>
      <c r="P14" s="60" t="s">
        <v>168</v>
      </c>
      <c r="Q14" s="52" t="str">
        <f t="shared" si="0"/>
        <v>V,4,D,1-LH thumb flip under L or R leg fan kick</v>
      </c>
      <c r="R14" s="69" t="s">
        <v>169</v>
      </c>
      <c r="S14" s="60">
        <v>0.8</v>
      </c>
      <c r="U14" s="59" t="s">
        <v>90</v>
      </c>
      <c r="V14" s="62" t="s">
        <v>170</v>
      </c>
      <c r="W14" s="60" t="s">
        <v>154</v>
      </c>
      <c r="X14" s="60" t="s">
        <v>171</v>
      </c>
      <c r="Y14" s="60" t="s">
        <v>172</v>
      </c>
      <c r="Z14" s="57" t="str">
        <f t="shared" si="1"/>
        <v>5,C,1-V-LH inside jump (bent legs)</v>
      </c>
      <c r="AA14" s="68" t="s">
        <v>173</v>
      </c>
      <c r="AB14" s="60">
        <v>0.6</v>
      </c>
    </row>
    <row r="15" spans="1:28" ht="18" thickBot="1" x14ac:dyDescent="0.55000000000000004">
      <c r="L15" s="59" t="s">
        <v>84</v>
      </c>
      <c r="M15" s="62" t="s">
        <v>123</v>
      </c>
      <c r="N15" s="60" t="s">
        <v>161</v>
      </c>
      <c r="O15" s="60" t="s">
        <v>174</v>
      </c>
      <c r="P15" s="60" t="s">
        <v>175</v>
      </c>
      <c r="Q15" s="52" t="str">
        <f t="shared" si="0"/>
        <v>V,5,D,1-Under front leg of grand jete</v>
      </c>
      <c r="R15" s="69" t="s">
        <v>176</v>
      </c>
      <c r="S15" s="60">
        <v>0.8</v>
      </c>
      <c r="U15" s="59" t="s">
        <v>90</v>
      </c>
      <c r="V15" s="64" t="s">
        <v>126</v>
      </c>
      <c r="W15" s="60" t="s">
        <v>154</v>
      </c>
      <c r="X15" s="60" t="s">
        <v>177</v>
      </c>
      <c r="Y15" s="60" t="s">
        <v>178</v>
      </c>
      <c r="Z15" s="57" t="str">
        <f t="shared" si="1"/>
        <v>6,C,1-V-RH/LH blind</v>
      </c>
      <c r="AA15" s="70" t="s">
        <v>179</v>
      </c>
      <c r="AB15" s="60">
        <v>0.6</v>
      </c>
    </row>
    <row r="16" spans="1:28" ht="18" thickBot="1" x14ac:dyDescent="0.55000000000000004">
      <c r="L16" s="59" t="s">
        <v>84</v>
      </c>
      <c r="M16" s="62" t="s">
        <v>180</v>
      </c>
      <c r="N16" s="60" t="s">
        <v>161</v>
      </c>
      <c r="O16" s="60" t="s">
        <v>181</v>
      </c>
      <c r="P16" s="60" t="s">
        <v>182</v>
      </c>
      <c r="Q16" s="52" t="str">
        <f t="shared" si="0"/>
        <v>V,6,D,1-From end of baton behind back</v>
      </c>
      <c r="R16" s="71" t="s">
        <v>183</v>
      </c>
      <c r="S16" s="60">
        <v>0.8</v>
      </c>
      <c r="U16" s="59" t="s">
        <v>90</v>
      </c>
      <c r="V16" s="64" t="s">
        <v>184</v>
      </c>
      <c r="W16" s="60" t="s">
        <v>154</v>
      </c>
      <c r="X16" s="60" t="s">
        <v>185</v>
      </c>
      <c r="Y16" s="60" t="s">
        <v>186</v>
      </c>
      <c r="Z16" s="57" t="str">
        <f t="shared" si="1"/>
        <v>3,C,2-V-Elbow pop (followed by RH catch)</v>
      </c>
      <c r="AA16" s="70" t="s">
        <v>187</v>
      </c>
      <c r="AB16" s="60">
        <v>0.6</v>
      </c>
    </row>
    <row r="17" spans="12:28" ht="18" thickBot="1" x14ac:dyDescent="0.55000000000000004">
      <c r="L17" s="59" t="s">
        <v>84</v>
      </c>
      <c r="M17" s="62" t="s">
        <v>95</v>
      </c>
      <c r="N17" s="60" t="s">
        <v>161</v>
      </c>
      <c r="O17" s="60" t="s">
        <v>188</v>
      </c>
      <c r="P17" s="60" t="s">
        <v>189</v>
      </c>
      <c r="Q17" s="52" t="str">
        <f t="shared" si="0"/>
        <v>V,3,D,2-Shoulder roll/arm circle release </v>
      </c>
      <c r="R17" s="69" t="s">
        <v>190</v>
      </c>
      <c r="S17" s="60">
        <v>0.8</v>
      </c>
      <c r="U17" s="59" t="s">
        <v>90</v>
      </c>
      <c r="V17" s="62" t="s">
        <v>119</v>
      </c>
      <c r="W17" s="60" t="s">
        <v>154</v>
      </c>
      <c r="X17" s="60" t="s">
        <v>191</v>
      </c>
      <c r="Y17" s="60" t="s">
        <v>192</v>
      </c>
      <c r="Z17" s="57" t="str">
        <f t="shared" si="1"/>
        <v>4,C,2-V-Back hand under kick</v>
      </c>
      <c r="AA17" s="70" t="s">
        <v>193</v>
      </c>
      <c r="AB17" s="60">
        <v>0.6</v>
      </c>
    </row>
    <row r="18" spans="12:28" ht="18" thickBot="1" x14ac:dyDescent="0.55000000000000004">
      <c r="L18" s="59" t="s">
        <v>84</v>
      </c>
      <c r="M18" s="62" t="s">
        <v>142</v>
      </c>
      <c r="N18" s="60" t="s">
        <v>194</v>
      </c>
      <c r="O18" s="60" t="s">
        <v>195</v>
      </c>
      <c r="P18" s="60" t="s">
        <v>196</v>
      </c>
      <c r="Q18" s="52" t="str">
        <f t="shared" si="0"/>
        <v>V,4,E,1-Inside walkover/cartwheel</v>
      </c>
      <c r="R18" s="72" t="s">
        <v>197</v>
      </c>
      <c r="S18" s="60">
        <v>1</v>
      </c>
      <c r="U18" s="59" t="s">
        <v>90</v>
      </c>
      <c r="V18" s="62" t="s">
        <v>119</v>
      </c>
      <c r="W18" s="60" t="s">
        <v>154</v>
      </c>
      <c r="X18" s="60" t="s">
        <v>174</v>
      </c>
      <c r="Y18" s="60" t="s">
        <v>198</v>
      </c>
      <c r="Z18" s="57" t="str">
        <f t="shared" si="1"/>
        <v>4,C,3-V-Back hand in R leg fan kick</v>
      </c>
      <c r="AA18" s="70" t="s">
        <v>199</v>
      </c>
      <c r="AB18" s="60">
        <v>0.6</v>
      </c>
    </row>
    <row r="19" spans="12:28" ht="18" thickBot="1" x14ac:dyDescent="0.55000000000000004">
      <c r="L19" s="59" t="s">
        <v>84</v>
      </c>
      <c r="M19" s="62" t="s">
        <v>123</v>
      </c>
      <c r="N19" s="60" t="s">
        <v>194</v>
      </c>
      <c r="O19" s="60" t="s">
        <v>200</v>
      </c>
      <c r="P19" s="60" t="s">
        <v>201</v>
      </c>
      <c r="Q19" s="52" t="str">
        <f t="shared" si="0"/>
        <v xml:space="preserve">V,5,E,1-Release in grand jeté seconde </v>
      </c>
      <c r="R19" s="72" t="s">
        <v>202</v>
      </c>
      <c r="S19" s="60">
        <v>1</v>
      </c>
      <c r="U19" s="59" t="s">
        <v>90</v>
      </c>
      <c r="V19" s="62" t="s">
        <v>119</v>
      </c>
      <c r="W19" s="60" t="s">
        <v>154</v>
      </c>
      <c r="X19" s="60" t="s">
        <v>203</v>
      </c>
      <c r="Y19" s="60" t="s">
        <v>204</v>
      </c>
      <c r="Z19" s="57" t="str">
        <f t="shared" si="1"/>
        <v>4,C,4-V-LH inside illusion</v>
      </c>
      <c r="AA19" s="70" t="s">
        <v>205</v>
      </c>
      <c r="AB19" s="60">
        <v>0.6</v>
      </c>
    </row>
    <row r="20" spans="12:28" ht="18" thickBot="1" x14ac:dyDescent="0.55000000000000004">
      <c r="L20" s="59" t="s">
        <v>84</v>
      </c>
      <c r="M20" s="62" t="s">
        <v>142</v>
      </c>
      <c r="N20" s="60" t="s">
        <v>194</v>
      </c>
      <c r="O20" s="60" t="s">
        <v>206</v>
      </c>
      <c r="P20" s="60" t="s">
        <v>207</v>
      </c>
      <c r="Q20" s="52" t="str">
        <f t="shared" si="0"/>
        <v>V,4,E,2-Inside illusion</v>
      </c>
      <c r="R20" s="72" t="s">
        <v>208</v>
      </c>
      <c r="S20" s="60">
        <v>1</v>
      </c>
      <c r="U20" s="59" t="s">
        <v>90</v>
      </c>
      <c r="V20" s="62" t="s">
        <v>119</v>
      </c>
      <c r="W20" s="60" t="s">
        <v>154</v>
      </c>
      <c r="X20" s="60" t="s">
        <v>209</v>
      </c>
      <c r="Y20" s="60" t="s">
        <v>210</v>
      </c>
      <c r="Z20" s="57" t="str">
        <f t="shared" si="1"/>
        <v>4,C,5-V-Inside forward illusion</v>
      </c>
      <c r="AA20" s="70" t="s">
        <v>211</v>
      </c>
      <c r="AB20" s="60">
        <v>0.6</v>
      </c>
    </row>
    <row r="21" spans="12:28" ht="18" thickBot="1" x14ac:dyDescent="0.55000000000000004">
      <c r="L21" s="73" t="s">
        <v>84</v>
      </c>
      <c r="M21" s="74" t="s">
        <v>123</v>
      </c>
      <c r="N21" s="75" t="s">
        <v>194</v>
      </c>
      <c r="O21" s="75" t="s">
        <v>212</v>
      </c>
      <c r="P21" s="75" t="s">
        <v>213</v>
      </c>
      <c r="Q21" s="52" t="str">
        <f t="shared" si="0"/>
        <v>V,5,E,2-Inside side aerial</v>
      </c>
      <c r="R21" s="76" t="s">
        <v>214</v>
      </c>
      <c r="S21" s="75">
        <v>1</v>
      </c>
      <c r="U21" s="59" t="s">
        <v>90</v>
      </c>
      <c r="V21" s="62" t="s">
        <v>119</v>
      </c>
      <c r="W21" s="60" t="s">
        <v>154</v>
      </c>
      <c r="X21" s="60" t="s">
        <v>200</v>
      </c>
      <c r="Y21" s="60" t="s">
        <v>215</v>
      </c>
      <c r="Z21" s="57" t="str">
        <f t="shared" si="1"/>
        <v>4,C,6-V-Inside cartwheel/ cartwheel to floor</v>
      </c>
      <c r="AA21" s="70" t="s">
        <v>216</v>
      </c>
      <c r="AB21" s="60">
        <v>0.6</v>
      </c>
    </row>
    <row r="22" spans="12:28" ht="18" thickBot="1" x14ac:dyDescent="0.55000000000000004">
      <c r="L22" s="50" t="s">
        <v>84</v>
      </c>
      <c r="M22" s="77" t="s">
        <v>217</v>
      </c>
      <c r="N22" s="51" t="s">
        <v>103</v>
      </c>
      <c r="O22" s="51" t="s">
        <v>218</v>
      </c>
      <c r="P22" s="51" t="s">
        <v>219</v>
      </c>
      <c r="Q22" s="52" t="str">
        <f t="shared" si="0"/>
        <v>H,1,A,1-LH open</v>
      </c>
      <c r="R22" s="78" t="s">
        <v>220</v>
      </c>
      <c r="S22" s="51">
        <v>0.2</v>
      </c>
      <c r="U22" s="59" t="s">
        <v>90</v>
      </c>
      <c r="V22" s="62" t="s">
        <v>119</v>
      </c>
      <c r="W22" s="60" t="s">
        <v>154</v>
      </c>
      <c r="X22" s="60" t="s">
        <v>212</v>
      </c>
      <c r="Y22" s="60" t="s">
        <v>221</v>
      </c>
      <c r="Z22" s="57" t="str">
        <f t="shared" si="1"/>
        <v>4,C,7-V-Inside non vertical illusion to floor</v>
      </c>
      <c r="AA22" s="70" t="s">
        <v>222</v>
      </c>
      <c r="AB22" s="60">
        <v>0.6</v>
      </c>
    </row>
    <row r="23" spans="12:28" ht="18" thickBot="1" x14ac:dyDescent="0.55000000000000004">
      <c r="L23" s="59" t="s">
        <v>84</v>
      </c>
      <c r="M23" s="64" t="s">
        <v>217</v>
      </c>
      <c r="N23" s="60" t="s">
        <v>130</v>
      </c>
      <c r="O23" s="60" t="s">
        <v>223</v>
      </c>
      <c r="P23" s="60" t="s">
        <v>224</v>
      </c>
      <c r="Q23" s="52" t="str">
        <f t="shared" si="0"/>
        <v>H,1,B,1-RH open</v>
      </c>
      <c r="R23" s="66" t="s">
        <v>225</v>
      </c>
      <c r="S23" s="60">
        <v>0.4</v>
      </c>
      <c r="U23" s="59" t="s">
        <v>90</v>
      </c>
      <c r="V23" s="62" t="s">
        <v>119</v>
      </c>
      <c r="W23" s="60" t="s">
        <v>154</v>
      </c>
      <c r="X23" s="60" t="s">
        <v>226</v>
      </c>
      <c r="Y23" s="60" t="s">
        <v>227</v>
      </c>
      <c r="Z23" s="57" t="str">
        <f t="shared" si="1"/>
        <v>4,C,8-V-Inside backbend onto floor (Moua)</v>
      </c>
      <c r="AA23" s="70" t="s">
        <v>228</v>
      </c>
      <c r="AB23" s="60">
        <v>0.6</v>
      </c>
    </row>
    <row r="24" spans="12:28" ht="18" thickBot="1" x14ac:dyDescent="0.55000000000000004">
      <c r="L24" s="59" t="s">
        <v>84</v>
      </c>
      <c r="M24" s="62" t="s">
        <v>229</v>
      </c>
      <c r="N24" s="60" t="s">
        <v>130</v>
      </c>
      <c r="O24" s="60" t="s">
        <v>230</v>
      </c>
      <c r="P24" s="60" t="s">
        <v>231</v>
      </c>
      <c r="Q24" s="52" t="str">
        <f t="shared" si="0"/>
        <v>H,2,B,1-Reverse direction</v>
      </c>
      <c r="R24" s="66" t="s">
        <v>232</v>
      </c>
      <c r="S24" s="60">
        <v>0.4</v>
      </c>
      <c r="U24" s="59" t="s">
        <v>90</v>
      </c>
      <c r="V24" s="62" t="s">
        <v>113</v>
      </c>
      <c r="W24" s="60" t="s">
        <v>161</v>
      </c>
      <c r="X24" s="60" t="s">
        <v>233</v>
      </c>
      <c r="Y24" s="60" t="s">
        <v>234</v>
      </c>
      <c r="Z24" s="57" t="str">
        <f t="shared" si="1"/>
        <v>2,D,1-V-Slap catch</v>
      </c>
      <c r="AA24" s="69" t="s">
        <v>235</v>
      </c>
      <c r="AB24" s="60">
        <v>0.8</v>
      </c>
    </row>
    <row r="25" spans="12:28" ht="18" thickBot="1" x14ac:dyDescent="0.55000000000000004">
      <c r="L25" s="59" t="s">
        <v>84</v>
      </c>
      <c r="M25" s="64" t="s">
        <v>236</v>
      </c>
      <c r="N25" s="60" t="s">
        <v>130</v>
      </c>
      <c r="O25" s="60" t="s">
        <v>237</v>
      </c>
      <c r="P25" s="60" t="s">
        <v>238</v>
      </c>
      <c r="Q25" s="52" t="str">
        <f t="shared" si="0"/>
        <v>H,3,B,1-From back of the RH, LH holding ball behind back</v>
      </c>
      <c r="R25" s="66" t="s">
        <v>239</v>
      </c>
      <c r="S25" s="60">
        <v>0.4</v>
      </c>
      <c r="U25" s="59" t="s">
        <v>90</v>
      </c>
      <c r="V25" s="64" t="s">
        <v>184</v>
      </c>
      <c r="W25" s="60" t="s">
        <v>161</v>
      </c>
      <c r="X25" s="60" t="s">
        <v>240</v>
      </c>
      <c r="Y25" s="60" t="s">
        <v>241</v>
      </c>
      <c r="Z25" s="57" t="str">
        <f t="shared" si="1"/>
        <v>3,D,1-V-1/2 long arm roll - slap catch</v>
      </c>
      <c r="AA25" s="69" t="s">
        <v>242</v>
      </c>
      <c r="AB25" s="60">
        <v>0.8</v>
      </c>
    </row>
    <row r="26" spans="12:28" ht="18" thickBot="1" x14ac:dyDescent="0.55000000000000004">
      <c r="L26" s="59" t="s">
        <v>84</v>
      </c>
      <c r="M26" s="62" t="s">
        <v>229</v>
      </c>
      <c r="N26" s="60" t="s">
        <v>154</v>
      </c>
      <c r="O26" s="60" t="s">
        <v>243</v>
      </c>
      <c r="P26" s="60" t="s">
        <v>244</v>
      </c>
      <c r="Q26" s="52" t="str">
        <f t="shared" si="0"/>
        <v>H,2,C,1-Vertical to horizontal</v>
      </c>
      <c r="R26" s="70" t="s">
        <v>245</v>
      </c>
      <c r="S26" s="60">
        <v>0.6</v>
      </c>
      <c r="U26" s="59" t="s">
        <v>90</v>
      </c>
      <c r="V26" s="62" t="s">
        <v>119</v>
      </c>
      <c r="W26" s="60" t="s">
        <v>161</v>
      </c>
      <c r="X26" s="60" t="s">
        <v>246</v>
      </c>
      <c r="Y26" s="60" t="s">
        <v>247</v>
      </c>
      <c r="Z26" s="57" t="str">
        <f t="shared" si="1"/>
        <v>4,D,1-V-Backhand inside illusion</v>
      </c>
      <c r="AA26" s="71" t="s">
        <v>248</v>
      </c>
      <c r="AB26" s="60">
        <v>0.8</v>
      </c>
    </row>
    <row r="27" spans="12:28" ht="18" thickBot="1" x14ac:dyDescent="0.55000000000000004">
      <c r="L27" s="59" t="s">
        <v>84</v>
      </c>
      <c r="M27" s="64" t="s">
        <v>236</v>
      </c>
      <c r="N27" s="60" t="s">
        <v>154</v>
      </c>
      <c r="O27" s="60" t="s">
        <v>249</v>
      </c>
      <c r="P27" s="60" t="s">
        <v>250</v>
      </c>
      <c r="Q27" s="52" t="str">
        <f t="shared" si="0"/>
        <v>H,3,C,1-Release catch same hand, immediate release</v>
      </c>
      <c r="R27" s="70" t="s">
        <v>251</v>
      </c>
      <c r="S27" s="60">
        <v>0.6</v>
      </c>
      <c r="U27" s="59" t="s">
        <v>90</v>
      </c>
      <c r="V27" s="62" t="s">
        <v>170</v>
      </c>
      <c r="W27" s="60" t="s">
        <v>161</v>
      </c>
      <c r="X27" s="60" t="s">
        <v>252</v>
      </c>
      <c r="Y27" s="60" t="s">
        <v>253</v>
      </c>
      <c r="Z27" s="57" t="str">
        <f t="shared" si="1"/>
        <v>5,D,1-V-Backhand inside jump (bent legs)</v>
      </c>
      <c r="AA27" s="79" t="s">
        <v>254</v>
      </c>
      <c r="AB27" s="60">
        <v>0.8</v>
      </c>
    </row>
    <row r="28" spans="12:28" ht="18" thickBot="1" x14ac:dyDescent="0.55000000000000004">
      <c r="L28" s="59" t="s">
        <v>84</v>
      </c>
      <c r="M28" s="64" t="s">
        <v>236</v>
      </c>
      <c r="N28" s="60" t="s">
        <v>161</v>
      </c>
      <c r="O28" s="60" t="s">
        <v>255</v>
      </c>
      <c r="P28" s="60" t="s">
        <v>256</v>
      </c>
      <c r="Q28" s="52" t="str">
        <f t="shared" si="0"/>
        <v>H,3,D,1-Horizontal toss, kick with foot</v>
      </c>
      <c r="R28" s="69" t="s">
        <v>257</v>
      </c>
      <c r="S28" s="60">
        <v>0.8</v>
      </c>
      <c r="U28" s="59" t="s">
        <v>90</v>
      </c>
      <c r="V28" s="64" t="s">
        <v>126</v>
      </c>
      <c r="W28" s="60" t="s">
        <v>161</v>
      </c>
      <c r="X28" s="60" t="s">
        <v>258</v>
      </c>
      <c r="Y28" s="60" t="s">
        <v>259</v>
      </c>
      <c r="Z28" s="57" t="str">
        <f t="shared" si="1"/>
        <v>6,D,1-V-LH blind facing forward (Travers)</v>
      </c>
      <c r="AA28" s="69" t="s">
        <v>260</v>
      </c>
      <c r="AB28" s="60">
        <v>0.8</v>
      </c>
    </row>
    <row r="29" spans="12:28" ht="18" thickBot="1" x14ac:dyDescent="0.55000000000000004">
      <c r="L29" s="59" t="s">
        <v>84</v>
      </c>
      <c r="M29" s="62" t="s">
        <v>261</v>
      </c>
      <c r="N29" s="60" t="s">
        <v>161</v>
      </c>
      <c r="O29" s="60" t="s">
        <v>262</v>
      </c>
      <c r="P29" s="60" t="s">
        <v>263</v>
      </c>
      <c r="Q29" s="52" t="str">
        <f t="shared" si="0"/>
        <v>H,4,D,1-Under leg (bent or straight)</v>
      </c>
      <c r="R29" s="69" t="s">
        <v>264</v>
      </c>
      <c r="S29" s="60">
        <v>0.8</v>
      </c>
      <c r="U29" s="59" t="s">
        <v>90</v>
      </c>
      <c r="V29" s="64" t="s">
        <v>184</v>
      </c>
      <c r="W29" s="60" t="s">
        <v>161</v>
      </c>
      <c r="X29" s="60" t="s">
        <v>265</v>
      </c>
      <c r="Y29" s="60" t="s">
        <v>266</v>
      </c>
      <c r="Z29" s="57" t="str">
        <f t="shared" si="1"/>
        <v>3,D,2-V-Long arm roll</v>
      </c>
      <c r="AA29" s="80" t="s">
        <v>267</v>
      </c>
      <c r="AB29" s="60">
        <v>0.8</v>
      </c>
    </row>
    <row r="30" spans="12:28" ht="18" thickBot="1" x14ac:dyDescent="0.55000000000000004">
      <c r="L30" s="59" t="s">
        <v>84</v>
      </c>
      <c r="M30" s="62" t="s">
        <v>268</v>
      </c>
      <c r="N30" s="60" t="s">
        <v>161</v>
      </c>
      <c r="O30" s="60" t="s">
        <v>269</v>
      </c>
      <c r="P30" s="60" t="s">
        <v>270</v>
      </c>
      <c r="Q30" s="52" t="str">
        <f t="shared" si="0"/>
        <v>H,5,D,1-With major body move</v>
      </c>
      <c r="R30" s="81" t="s">
        <v>157</v>
      </c>
      <c r="S30" s="60">
        <v>0.8</v>
      </c>
      <c r="U30" s="59" t="s">
        <v>90</v>
      </c>
      <c r="V30" s="62" t="s">
        <v>119</v>
      </c>
      <c r="W30" s="60" t="s">
        <v>161</v>
      </c>
      <c r="X30" s="60" t="s">
        <v>271</v>
      </c>
      <c r="Y30" s="60" t="s">
        <v>272</v>
      </c>
      <c r="Z30" s="57" t="str">
        <f t="shared" si="1"/>
        <v>4,D,2-V-Inside walkover</v>
      </c>
      <c r="AA30" s="69" t="s">
        <v>273</v>
      </c>
      <c r="AB30" s="60">
        <v>0.8</v>
      </c>
    </row>
    <row r="31" spans="12:28" ht="18" thickBot="1" x14ac:dyDescent="0.55000000000000004">
      <c r="L31" s="82" t="s">
        <v>84</v>
      </c>
      <c r="M31" s="83" t="s">
        <v>268</v>
      </c>
      <c r="N31" s="84" t="s">
        <v>194</v>
      </c>
      <c r="O31" s="84" t="s">
        <v>274</v>
      </c>
      <c r="P31" s="84" t="s">
        <v>275</v>
      </c>
      <c r="Q31" s="52" t="str">
        <f t="shared" si="0"/>
        <v>H,5,E,1-During back handspring</v>
      </c>
      <c r="R31" s="85" t="s">
        <v>276</v>
      </c>
      <c r="S31" s="84">
        <v>1</v>
      </c>
      <c r="U31" s="59" t="s">
        <v>90</v>
      </c>
      <c r="V31" s="62" t="s">
        <v>119</v>
      </c>
      <c r="W31" s="60" t="s">
        <v>194</v>
      </c>
      <c r="X31" s="60" t="s">
        <v>277</v>
      </c>
      <c r="Y31" s="60" t="s">
        <v>278</v>
      </c>
      <c r="Z31" s="57" t="str">
        <f t="shared" si="1"/>
        <v>4,E,1-V-Back hand inside walkover</v>
      </c>
      <c r="AA31" s="72" t="s">
        <v>279</v>
      </c>
      <c r="AB31" s="60">
        <v>1</v>
      </c>
    </row>
    <row r="32" spans="12:28" ht="18" thickBot="1" x14ac:dyDescent="0.55000000000000004">
      <c r="Q32" s="52" t="str">
        <f t="shared" si="0"/>
        <v>--</v>
      </c>
      <c r="R32" t="s">
        <v>533</v>
      </c>
      <c r="S32" s="88">
        <v>0</v>
      </c>
      <c r="U32" s="59" t="s">
        <v>90</v>
      </c>
      <c r="V32" s="62" t="s">
        <v>170</v>
      </c>
      <c r="W32" s="60" t="s">
        <v>194</v>
      </c>
      <c r="X32" s="60" t="s">
        <v>280</v>
      </c>
      <c r="Y32" s="60" t="s">
        <v>281</v>
      </c>
      <c r="Z32" s="57" t="str">
        <f t="shared" si="1"/>
        <v>5,E,2-V-Inside aerial</v>
      </c>
      <c r="AA32" s="72" t="s">
        <v>282</v>
      </c>
      <c r="AB32" s="60">
        <v>1</v>
      </c>
    </row>
    <row r="33" spans="21:28" ht="18" thickBot="1" x14ac:dyDescent="0.55000000000000004">
      <c r="U33" s="59" t="s">
        <v>90</v>
      </c>
      <c r="V33" s="62" t="s">
        <v>119</v>
      </c>
      <c r="W33" s="60" t="s">
        <v>194</v>
      </c>
      <c r="X33" s="60" t="s">
        <v>283</v>
      </c>
      <c r="Y33" s="60" t="s">
        <v>284</v>
      </c>
      <c r="Z33" s="57" t="str">
        <f t="shared" si="1"/>
        <v>4,E,2-V-LH inside switch walkover</v>
      </c>
      <c r="AA33" s="72" t="s">
        <v>285</v>
      </c>
      <c r="AB33" s="60">
        <v>1</v>
      </c>
    </row>
    <row r="34" spans="21:28" ht="18" thickBot="1" x14ac:dyDescent="0.55000000000000004">
      <c r="U34" s="59" t="s">
        <v>90</v>
      </c>
      <c r="V34" s="62" t="s">
        <v>119</v>
      </c>
      <c r="W34" s="60" t="s">
        <v>194</v>
      </c>
      <c r="X34" s="60" t="s">
        <v>286</v>
      </c>
      <c r="Y34" s="60" t="s">
        <v>287</v>
      </c>
      <c r="Z34" s="57" t="str">
        <f t="shared" si="1"/>
        <v>4,E,3-V-Inside walkover on elbows</v>
      </c>
      <c r="AA34" s="72" t="s">
        <v>288</v>
      </c>
      <c r="AB34" s="60">
        <v>1</v>
      </c>
    </row>
    <row r="35" spans="21:28" ht="18" thickBot="1" x14ac:dyDescent="0.55000000000000004">
      <c r="U35" s="82" t="s">
        <v>90</v>
      </c>
      <c r="V35" s="83" t="s">
        <v>119</v>
      </c>
      <c r="W35" s="84" t="s">
        <v>194</v>
      </c>
      <c r="X35" s="84" t="s">
        <v>289</v>
      </c>
      <c r="Y35" s="84" t="s">
        <v>290</v>
      </c>
      <c r="Z35" s="57" t="str">
        <f t="shared" si="1"/>
        <v>4,E,4-V-Inside back walkover</v>
      </c>
      <c r="AA35" s="86" t="s">
        <v>291</v>
      </c>
      <c r="AB35" s="60">
        <v>1</v>
      </c>
    </row>
    <row r="36" spans="21:28" ht="18" thickBot="1" x14ac:dyDescent="0.55000000000000004">
      <c r="Y36" s="60" t="s">
        <v>108</v>
      </c>
      <c r="Z36" s="57" t="str">
        <f t="shared" si="1"/>
        <v>1,A,1-H-RH back hand</v>
      </c>
      <c r="AA36" s="65" t="s">
        <v>292</v>
      </c>
      <c r="AB36" s="63">
        <v>0.4</v>
      </c>
    </row>
    <row r="37" spans="21:28" ht="18" thickBot="1" x14ac:dyDescent="0.55000000000000004">
      <c r="Y37" s="60" t="s">
        <v>115</v>
      </c>
      <c r="Z37" s="57" t="str">
        <f t="shared" si="1"/>
        <v>2,A,1-H-LH head catch</v>
      </c>
      <c r="AA37" s="65" t="s">
        <v>293</v>
      </c>
      <c r="AB37" s="63">
        <v>0.4</v>
      </c>
    </row>
    <row r="38" spans="21:28" ht="18" thickBot="1" x14ac:dyDescent="0.55000000000000004">
      <c r="Y38" s="60" t="s">
        <v>121</v>
      </c>
      <c r="Z38" s="57" t="str">
        <f t="shared" si="1"/>
        <v>4,A,1-H-RH/LH under leg</v>
      </c>
      <c r="AA38" s="65" t="s">
        <v>294</v>
      </c>
      <c r="AB38" s="63">
        <v>0.4</v>
      </c>
    </row>
    <row r="39" spans="21:28" ht="18" thickBot="1" x14ac:dyDescent="0.55000000000000004">
      <c r="Y39" s="60" t="s">
        <v>128</v>
      </c>
      <c r="Z39" s="57" t="str">
        <f t="shared" si="1"/>
        <v>6,A,1-H-LH back catch</v>
      </c>
      <c r="AA39" s="65" t="s">
        <v>295</v>
      </c>
      <c r="AB39" s="63">
        <v>0.4</v>
      </c>
    </row>
    <row r="40" spans="21:28" ht="18" thickBot="1" x14ac:dyDescent="0.55000000000000004">
      <c r="Y40" s="60" t="s">
        <v>135</v>
      </c>
      <c r="Z40" s="57" t="str">
        <f t="shared" si="1"/>
        <v>6,A,2-H-RH back catch</v>
      </c>
      <c r="AA40" s="65" t="s">
        <v>296</v>
      </c>
      <c r="AB40" s="63">
        <v>0.4</v>
      </c>
    </row>
    <row r="41" spans="21:28" ht="18" thickBot="1" x14ac:dyDescent="0.55000000000000004">
      <c r="Y41" s="60" t="s">
        <v>140</v>
      </c>
      <c r="Z41" s="57" t="str">
        <f t="shared" si="1"/>
        <v>1,B,1-H-LH back hand</v>
      </c>
      <c r="AA41" s="66" t="s">
        <v>297</v>
      </c>
      <c r="AB41" s="60">
        <v>0.6</v>
      </c>
    </row>
    <row r="42" spans="21:28" ht="18" thickBot="1" x14ac:dyDescent="0.55000000000000004">
      <c r="Y42" s="60" t="s">
        <v>146</v>
      </c>
      <c r="Z42" s="57" t="str">
        <f t="shared" si="1"/>
        <v>2,B,1-H-RH head catch</v>
      </c>
      <c r="AA42" s="66" t="s">
        <v>298</v>
      </c>
      <c r="AB42" s="60">
        <v>0.6</v>
      </c>
    </row>
    <row r="43" spans="21:28" ht="18" thickBot="1" x14ac:dyDescent="0.55000000000000004">
      <c r="Y43" s="60" t="s">
        <v>152</v>
      </c>
      <c r="Z43" s="57" t="str">
        <f t="shared" si="1"/>
        <v>4,B,1-H-RH or LH under R/L leg (kick)</v>
      </c>
      <c r="AA43" s="66" t="s">
        <v>299</v>
      </c>
      <c r="AB43" s="60">
        <v>0.6</v>
      </c>
    </row>
    <row r="44" spans="21:28" ht="18" thickBot="1" x14ac:dyDescent="0.55000000000000004">
      <c r="Y44" s="60" t="s">
        <v>159</v>
      </c>
      <c r="Z44" s="57" t="str">
        <f t="shared" si="1"/>
        <v>4,B,2-H-RH back hand - illusion or walkover</v>
      </c>
      <c r="AA44" s="66" t="s">
        <v>300</v>
      </c>
      <c r="AB44" s="60">
        <v>0.6</v>
      </c>
    </row>
    <row r="45" spans="21:28" ht="18" thickBot="1" x14ac:dyDescent="0.55000000000000004">
      <c r="Y45" s="60" t="s">
        <v>165</v>
      </c>
      <c r="Z45" s="57" t="str">
        <f t="shared" si="1"/>
        <v>4,C,1-H-Back hand under leg</v>
      </c>
      <c r="AA45" s="70" t="s">
        <v>301</v>
      </c>
      <c r="AB45" s="60">
        <v>0.8</v>
      </c>
    </row>
    <row r="46" spans="21:28" ht="18" thickBot="1" x14ac:dyDescent="0.55000000000000004">
      <c r="Y46" s="60" t="s">
        <v>172</v>
      </c>
      <c r="Z46" s="57" t="str">
        <f t="shared" si="1"/>
        <v>5,C,1-H-LH inside jump (bent legs)</v>
      </c>
      <c r="AA46" s="68" t="s">
        <v>302</v>
      </c>
      <c r="AB46" s="60">
        <v>0.8</v>
      </c>
    </row>
    <row r="47" spans="21:28" ht="18" thickBot="1" x14ac:dyDescent="0.55000000000000004">
      <c r="Y47" s="60" t="s">
        <v>178</v>
      </c>
      <c r="Z47" s="57" t="str">
        <f t="shared" si="1"/>
        <v>6,C,1-H-RH/LH blind</v>
      </c>
      <c r="AA47" s="70" t="s">
        <v>303</v>
      </c>
      <c r="AB47" s="60">
        <v>0.8</v>
      </c>
    </row>
    <row r="48" spans="21:28" ht="18" thickBot="1" x14ac:dyDescent="0.55000000000000004">
      <c r="Y48" s="60" t="s">
        <v>186</v>
      </c>
      <c r="Z48" s="57" t="str">
        <f t="shared" si="1"/>
        <v>3,C,2-H-Elbow pop (followed by RH catch)</v>
      </c>
      <c r="AA48" s="70" t="s">
        <v>304</v>
      </c>
      <c r="AB48" s="60">
        <v>0.8</v>
      </c>
    </row>
    <row r="49" spans="25:28" ht="18" thickBot="1" x14ac:dyDescent="0.55000000000000004">
      <c r="Y49" s="60" t="s">
        <v>192</v>
      </c>
      <c r="Z49" s="57" t="str">
        <f t="shared" si="1"/>
        <v>4,C,2-H-Back hand under kick</v>
      </c>
      <c r="AA49" s="70" t="s">
        <v>305</v>
      </c>
      <c r="AB49" s="60">
        <v>0.8</v>
      </c>
    </row>
    <row r="50" spans="25:28" ht="18" thickBot="1" x14ac:dyDescent="0.55000000000000004">
      <c r="Y50" s="60" t="s">
        <v>198</v>
      </c>
      <c r="Z50" s="57" t="str">
        <f t="shared" si="1"/>
        <v>4,C,3-H-Back hand in R leg fan kick</v>
      </c>
      <c r="AA50" s="70" t="s">
        <v>306</v>
      </c>
      <c r="AB50" s="60">
        <v>0.8</v>
      </c>
    </row>
    <row r="51" spans="25:28" ht="18" thickBot="1" x14ac:dyDescent="0.55000000000000004">
      <c r="Y51" s="60" t="s">
        <v>204</v>
      </c>
      <c r="Z51" s="57" t="str">
        <f t="shared" si="1"/>
        <v>4,C,4-H-LH inside illusion</v>
      </c>
      <c r="AA51" s="70" t="s">
        <v>307</v>
      </c>
      <c r="AB51" s="60">
        <v>0.8</v>
      </c>
    </row>
    <row r="52" spans="25:28" ht="18" thickBot="1" x14ac:dyDescent="0.55000000000000004">
      <c r="Y52" s="60" t="s">
        <v>210</v>
      </c>
      <c r="Z52" s="57" t="str">
        <f t="shared" si="1"/>
        <v>4,C,5-H-Inside forward illusion</v>
      </c>
      <c r="AA52" s="70" t="s">
        <v>308</v>
      </c>
      <c r="AB52" s="60">
        <v>0.8</v>
      </c>
    </row>
    <row r="53" spans="25:28" ht="18" thickBot="1" x14ac:dyDescent="0.55000000000000004">
      <c r="Y53" s="60" t="s">
        <v>215</v>
      </c>
      <c r="Z53" s="57" t="str">
        <f t="shared" si="1"/>
        <v>4,C,6-H-Inside cartwheel/ cartwheel to floor</v>
      </c>
      <c r="AA53" s="70" t="s">
        <v>309</v>
      </c>
      <c r="AB53" s="60">
        <v>0.8</v>
      </c>
    </row>
    <row r="54" spans="25:28" ht="18" thickBot="1" x14ac:dyDescent="0.55000000000000004">
      <c r="Y54" s="60" t="s">
        <v>221</v>
      </c>
      <c r="Z54" s="57" t="str">
        <f t="shared" si="1"/>
        <v>4,C,7-H-Inside non vertical illusion to floor</v>
      </c>
      <c r="AA54" s="70" t="s">
        <v>310</v>
      </c>
      <c r="AB54" s="60">
        <v>0.8</v>
      </c>
    </row>
    <row r="55" spans="25:28" ht="18" thickBot="1" x14ac:dyDescent="0.55000000000000004">
      <c r="Y55" s="60" t="s">
        <v>227</v>
      </c>
      <c r="Z55" s="57" t="str">
        <f t="shared" si="1"/>
        <v>4,C,8-H-Inside backbend onto floor (Moua)</v>
      </c>
      <c r="AA55" s="70" t="s">
        <v>311</v>
      </c>
      <c r="AB55" s="60">
        <v>0.8</v>
      </c>
    </row>
    <row r="56" spans="25:28" ht="18" thickBot="1" x14ac:dyDescent="0.55000000000000004">
      <c r="Y56" s="60" t="s">
        <v>234</v>
      </c>
      <c r="Z56" s="57" t="str">
        <f t="shared" si="1"/>
        <v>2,D,1-H-Slap catch</v>
      </c>
      <c r="AA56" s="69" t="s">
        <v>312</v>
      </c>
      <c r="AB56" s="60">
        <v>1</v>
      </c>
    </row>
    <row r="57" spans="25:28" ht="18" thickBot="1" x14ac:dyDescent="0.55000000000000004">
      <c r="Y57" s="60" t="s">
        <v>241</v>
      </c>
      <c r="Z57" s="57" t="str">
        <f t="shared" si="1"/>
        <v>3,D,1-H-1/2 long arm roll - slap catch</v>
      </c>
      <c r="AA57" s="69" t="s">
        <v>313</v>
      </c>
      <c r="AB57" s="60">
        <v>1</v>
      </c>
    </row>
    <row r="58" spans="25:28" ht="18" thickBot="1" x14ac:dyDescent="0.55000000000000004">
      <c r="Y58" s="60" t="s">
        <v>247</v>
      </c>
      <c r="Z58" s="57" t="str">
        <f t="shared" si="1"/>
        <v>4,D,1-H-Backhand inside illusion</v>
      </c>
      <c r="AA58" s="71" t="s">
        <v>314</v>
      </c>
      <c r="AB58" s="60">
        <v>1</v>
      </c>
    </row>
    <row r="59" spans="25:28" ht="18" thickBot="1" x14ac:dyDescent="0.55000000000000004">
      <c r="Y59" s="60" t="s">
        <v>253</v>
      </c>
      <c r="Z59" s="57" t="str">
        <f t="shared" si="1"/>
        <v>5,D,1-H-Backhand inside jump (bent legs)</v>
      </c>
      <c r="AA59" s="79" t="s">
        <v>315</v>
      </c>
      <c r="AB59" s="60">
        <v>1</v>
      </c>
    </row>
    <row r="60" spans="25:28" ht="18" thickBot="1" x14ac:dyDescent="0.55000000000000004">
      <c r="Y60" s="60" t="s">
        <v>259</v>
      </c>
      <c r="Z60" s="57" t="str">
        <f t="shared" si="1"/>
        <v>6,D,1-H-LH blind facing forward (Travers)</v>
      </c>
      <c r="AA60" s="69" t="s">
        <v>316</v>
      </c>
      <c r="AB60" s="60">
        <v>1</v>
      </c>
    </row>
    <row r="61" spans="25:28" ht="18" thickBot="1" x14ac:dyDescent="0.55000000000000004">
      <c r="Y61" s="60" t="s">
        <v>266</v>
      </c>
      <c r="Z61" s="57" t="str">
        <f t="shared" si="1"/>
        <v>3,D,2-H-Long arm roll</v>
      </c>
      <c r="AA61" s="80" t="s">
        <v>317</v>
      </c>
      <c r="AB61" s="60">
        <v>1</v>
      </c>
    </row>
    <row r="62" spans="25:28" ht="18" thickBot="1" x14ac:dyDescent="0.55000000000000004">
      <c r="Y62" s="60" t="s">
        <v>272</v>
      </c>
      <c r="Z62" s="57" t="str">
        <f t="shared" si="1"/>
        <v>4,D,2-H-Inside walkover</v>
      </c>
      <c r="AA62" s="69" t="s">
        <v>318</v>
      </c>
      <c r="AB62" s="60">
        <v>1</v>
      </c>
    </row>
    <row r="63" spans="25:28" ht="18" thickBot="1" x14ac:dyDescent="0.55000000000000004">
      <c r="Y63" s="60" t="s">
        <v>278</v>
      </c>
      <c r="Z63" s="57" t="str">
        <f t="shared" si="1"/>
        <v>4,E,1-H-Back hand inside walkover</v>
      </c>
      <c r="AA63" s="72" t="s">
        <v>319</v>
      </c>
      <c r="AB63" s="60">
        <v>1.2</v>
      </c>
    </row>
    <row r="64" spans="25:28" ht="18" thickBot="1" x14ac:dyDescent="0.55000000000000004">
      <c r="Y64" s="60" t="s">
        <v>281</v>
      </c>
      <c r="Z64" s="57" t="str">
        <f t="shared" si="1"/>
        <v>5,E,2-H-Inside aerial</v>
      </c>
      <c r="AA64" s="72" t="s">
        <v>320</v>
      </c>
      <c r="AB64" s="60">
        <v>1.2</v>
      </c>
    </row>
    <row r="65" spans="25:28" ht="18" thickBot="1" x14ac:dyDescent="0.55000000000000004">
      <c r="Y65" s="60" t="s">
        <v>284</v>
      </c>
      <c r="Z65" s="57" t="str">
        <f t="shared" si="1"/>
        <v>4,E,2-H-LH inside switch walkover</v>
      </c>
      <c r="AA65" s="72" t="s">
        <v>321</v>
      </c>
      <c r="AB65" s="60">
        <v>1.2</v>
      </c>
    </row>
    <row r="66" spans="25:28" ht="18" thickBot="1" x14ac:dyDescent="0.55000000000000004">
      <c r="Y66" s="60" t="s">
        <v>287</v>
      </c>
      <c r="Z66" s="57" t="str">
        <f t="shared" si="1"/>
        <v>4,E,3-H-Inside walkover on elbows</v>
      </c>
      <c r="AA66" s="72" t="s">
        <v>322</v>
      </c>
      <c r="AB66" s="60">
        <v>1.2</v>
      </c>
    </row>
    <row r="67" spans="25:28" ht="18" thickBot="1" x14ac:dyDescent="0.55000000000000004">
      <c r="Y67" s="84" t="s">
        <v>290</v>
      </c>
      <c r="Z67" s="57" t="str">
        <f t="shared" ref="Z67:Z68" si="2">CONCATENATE(Y67,"-",AA67)</f>
        <v>4,E,4-H-Inside back walkover</v>
      </c>
      <c r="AA67" s="86" t="s">
        <v>323</v>
      </c>
      <c r="AB67" s="60">
        <v>1.2</v>
      </c>
    </row>
    <row r="68" spans="25:28" ht="17.649999999999999" x14ac:dyDescent="0.5">
      <c r="Z68" s="57" t="str">
        <f t="shared" si="2"/>
        <v>--</v>
      </c>
      <c r="AA68" t="s">
        <v>533</v>
      </c>
      <c r="AB68" s="88">
        <v>0</v>
      </c>
    </row>
  </sheetData>
  <sheetProtection selectLockedCells="1" selectUnlockedCells="1"/>
  <hyperlinks>
    <hyperlink ref="R2" r:id="rId1" display="RH thumb _x000a_flip" xr:uid="{8AFFEA33-9529-6548-9E19-B705B8C13D7A}"/>
    <hyperlink ref="R3" r:id="rId2" display="RH roll_x000a_open hand" xr:uid="{7C100654-2FC5-104A-AF49-D74CAD86C0DC}"/>
    <hyperlink ref="R4" r:id="rId3" display="LH thumb_x000a_flip" xr:uid="{4BF19E19-02CE-5144-A281-97A6D82B1415}"/>
    <hyperlink ref="R5" r:id="rId4" display="LH/RH_x000a_Back hand" xr:uid="{7669AE9A-C6E9-3E45-A6D4-FFE611E8D78E}"/>
    <hyperlink ref="R6" r:id="rId5" display="Left elbow _x000a_pop" xr:uid="{D58F0352-57EE-6B43-B237-CFBB9D4631FE}"/>
    <hyperlink ref="R7" r:id="rId6" display="Release while_x000a_jumping bent_x000a_legs" xr:uid="{1B90FB2A-987C-004F-AD28-59E7D7815014}"/>
    <hyperlink ref="R8" r:id="rId7" xr:uid="{BF307B36-4CEE-2A42-8D7D-CDC983F5E79A}"/>
    <hyperlink ref="R9" r:id="rId8" xr:uid="{1BF00C46-4F14-F04C-8C4C-9851D38AAA4B}"/>
    <hyperlink ref="R10" r:id="rId9" display="Open hand _x000a_under kick" xr:uid="{76C597D5-112E-2D41-9909-982210897C89}"/>
    <hyperlink ref="R11" r:id="rId10" xr:uid="{6DA171F7-03DD-AE4B-8FB4-9DF79CC8AF4F}"/>
    <hyperlink ref="R12" r:id="rId11" xr:uid="{B73C3465-83AA-F84E-BDDA-CA3F54BF08BE}"/>
    <hyperlink ref="R13" r:id="rId12" display="Slap catch - _x000a_immediate release" xr:uid="{B0BF22BE-DB5E-8F4B-94EC-1E15F9BC352F}"/>
    <hyperlink ref="R14" r:id="rId13" xr:uid="{76FAA437-AF2F-0F43-B781-01F405AB3BA9}"/>
    <hyperlink ref="R15" r:id="rId14" display="Under_x000a_front leg of_x000a_grand jete" xr:uid="{0ADF79F7-3BD4-874D-AEC1-1B6DA91DB03A}"/>
    <hyperlink ref="R16" r:id="rId15" xr:uid="{1FB18218-2C2F-6345-A4FC-62A26A1E62F8}"/>
    <hyperlink ref="R17" r:id="rId16" xr:uid="{72FEF6D1-49C0-B146-97D1-23C80202BFAD}"/>
    <hyperlink ref="R18" r:id="rId17" display="Inside walkover/_x000a_cartwheel" xr:uid="{B86ADC67-4028-4B40-B765-CFE55EDB84C1}"/>
    <hyperlink ref="R20" r:id="rId18" xr:uid="{DE7D6456-077C-FC45-AED9-360832F8A5E8}"/>
    <hyperlink ref="R19" r:id="rId19" xr:uid="{055C6BE0-70E3-1149-AE16-DF0A9ABC8B84}"/>
    <hyperlink ref="R21" r:id="rId20" xr:uid="{DEA60946-D186-7B46-B9A4-EBD1F15E98BF}"/>
    <hyperlink ref="R22" r:id="rId21" xr:uid="{9ED540C9-9585-034A-846D-92AC956FA978}"/>
    <hyperlink ref="R23" r:id="rId22" xr:uid="{860A3AA2-D630-7842-B530-9C8DBD861DF6}"/>
    <hyperlink ref="R24" r:id="rId23" xr:uid="{4181E6ED-196D-5B48-B6AD-BC78A5F80D2E}"/>
    <hyperlink ref="R25" r:id="rId24" xr:uid="{32F28301-C781-4A48-BE01-250F6B63743B}"/>
    <hyperlink ref="R26" r:id="rId25" xr:uid="{F370709D-EAC7-C446-9220-775FE1F407FF}"/>
    <hyperlink ref="R27" r:id="rId26" xr:uid="{17ACDCC8-CFEA-F648-AEC8-8E11D068A3E8}"/>
    <hyperlink ref="R28" r:id="rId27" xr:uid="{7CA0A980-9574-DC4C-A05D-741573A128BF}"/>
    <hyperlink ref="R29" r:id="rId28" xr:uid="{C749588A-B016-5B4C-A0BC-16589A0299E3}"/>
    <hyperlink ref="R30" r:id="rId29" xr:uid="{3B58922E-7001-E84F-B821-F7301086BF2B}"/>
    <hyperlink ref="R31" r:id="rId30" xr:uid="{DD92A2B5-9B14-D945-B035-23A31AB76D42}"/>
    <hyperlink ref="AA4" r:id="rId31" display="RH back hand" xr:uid="{06AF0436-1143-084B-BAA4-69CCD3AF841B}"/>
    <hyperlink ref="AA5" r:id="rId32" display="LH head catch" xr:uid="{B633563D-9F6E-8B41-9318-7E55369F3019}"/>
    <hyperlink ref="AA6" r:id="rId33" display="RH/LH under leg" xr:uid="{0C690DA9-1D93-7540-94B9-3CA30DE9F071}"/>
    <hyperlink ref="AA7" r:id="rId34" display="LH back catch" xr:uid="{AC46DC70-8534-5048-9D49-9911FC225A0B}"/>
    <hyperlink ref="AA8" r:id="rId35" display="RH back catch" xr:uid="{170FE7A9-D4C4-644C-8075-075029BFBA2D}"/>
    <hyperlink ref="AA9" r:id="rId36" display="LH back hand" xr:uid="{F323C3A6-CCB8-134B-9B5E-09B9FF345E15}"/>
    <hyperlink ref="AA10" r:id="rId37" display="RH head catch" xr:uid="{E4CCAD8A-21D6-2242-ACB6-842A6BA4A896}"/>
    <hyperlink ref="AA11" r:id="rId38" display="RH or LH under R/L leg (kick)" xr:uid="{B485D6CB-40D2-EC40-A410-29384CD97898}"/>
    <hyperlink ref="AA12" r:id="rId39" display="RH back hand - illusion or_x000a_walkover" xr:uid="{EEEA00D3-D1E6-EB4D-879A-1FA447B571BC}"/>
    <hyperlink ref="AA13" r:id="rId40" display="Back hand under leg" xr:uid="{E37897D7-7CD1-2946-BFAC-4DF2B2DEE809}"/>
    <hyperlink ref="AA15" r:id="rId41" display="RH/LH blind" xr:uid="{16419CF2-B81D-7D4D-9E72-39DFA5DB4AC2}"/>
    <hyperlink ref="AA14" r:id="rId42" display="https://vimeo.com/649931465/546d1a6c3b" xr:uid="{1D8E01A0-0E91-E84C-8701-4EE1918017E1}"/>
    <hyperlink ref="AA16" r:id="rId43" display="Elbow pop (followed by RH catch)" xr:uid="{B468D3A5-DE71-CB4D-8934-9E3DEDEEE028}"/>
    <hyperlink ref="AA17" r:id="rId44" display="Back hand under kick" xr:uid="{28B321B5-B2A8-AC46-A750-579DBEB179E5}"/>
    <hyperlink ref="AA18" r:id="rId45" display="Back hand in R leg fan kick" xr:uid="{54DC2DA2-02A1-7342-9665-8A7F67597EBF}"/>
    <hyperlink ref="AA19" r:id="rId46" display="LH inside illusion" xr:uid="{15C98238-0556-AA4C-9FD7-48A9BF21FCAE}"/>
    <hyperlink ref="AA20" r:id="rId47" display="Inside forward illusion" xr:uid="{ECCFE32A-A341-1742-BDDB-E790CED0A9ED}"/>
    <hyperlink ref="AA21" r:id="rId48" display="Inside cartwheel/ cartwheel to floor" xr:uid="{576F7367-C792-F344-B935-2EFD4742ACB9}"/>
    <hyperlink ref="AA22" r:id="rId49" display="Inside non vertical illusion to floor" xr:uid="{4A0FD694-311B-BB45-BE0C-CDC71CCA43D5}"/>
    <hyperlink ref="AA23" r:id="rId50" display="Inside backbend onto floor (Moua)" xr:uid="{BD10E726-6524-4440-9711-14BC4F614A78}"/>
    <hyperlink ref="AA24" r:id="rId51" display="Slap catch" xr:uid="{11CA79C0-8E1B-184F-AE63-6F75B7315CEE}"/>
    <hyperlink ref="AA25" r:id="rId52" display="1/2 long arm roll - slap catch" xr:uid="{9B786F52-D469-5C44-A219-FC14314E563E}"/>
    <hyperlink ref="AA28" r:id="rId53" display="LH blind facing forward (Travers)" xr:uid="{99DCEEAF-AD71-5249-9810-FFA304917923}"/>
    <hyperlink ref="AA27" r:id="rId54" display="https://vimeo.com/672820065/62a713dfa1" xr:uid="{C388531B-AD8B-C24C-B507-39BD9A1C8E06}"/>
    <hyperlink ref="AA29" r:id="rId55" display="Long arm roll" xr:uid="{0045A972-C6FB-C242-9F20-78C7BF471622}"/>
    <hyperlink ref="AA30" r:id="rId56" display="Inside walkover" xr:uid="{559EE13D-6909-F248-8D83-03B5D1AE9CEE}"/>
    <hyperlink ref="AA32" r:id="rId57" display="Inside aerial" xr:uid="{1CF36C60-3D11-D840-8EA8-AEF40831F324}"/>
    <hyperlink ref="AA33" r:id="rId58" display="LH inside switch waslkover" xr:uid="{E93577B0-9F4E-EF4E-AFBF-8BE687DF839B}"/>
    <hyperlink ref="AA34" r:id="rId59" display="Inside walkover on elbows" xr:uid="{9EB02AE3-8501-B14A-9941-B86DB4FAA0A3}"/>
    <hyperlink ref="AA35" r:id="rId60" display="https://vimeo.com/672801359/2f57f5c38c" xr:uid="{680A2526-1B36-B042-9009-76FEEAE18398}"/>
    <hyperlink ref="AA2" r:id="rId61" xr:uid="{72C91864-97B6-5F4D-B089-16041CB94711}"/>
    <hyperlink ref="AA3" r:id="rId62" xr:uid="{1BA6AB24-10A3-4947-A1A7-6ADC703DDE26}"/>
    <hyperlink ref="AA26" r:id="rId63" display="Backhand inside illusion" xr:uid="{5B117FE7-4CB9-8540-AA1E-723DF46BB8FD}"/>
    <hyperlink ref="AA31" r:id="rId64" display="Back hand inside waslkover" xr:uid="{73263751-ECFA-F94A-BB9F-71CF2DEF8CE2}"/>
    <hyperlink ref="AA36" r:id="rId65" display="RH back hand" xr:uid="{242C2589-C627-0248-975C-74629FD0715E}"/>
    <hyperlink ref="AA37" r:id="rId66" display="LH head catch" xr:uid="{1791B7B5-2B81-EA47-B1A9-FAC2E9AD6D2E}"/>
    <hyperlink ref="AA38" r:id="rId67" display="RH/LH under leg" xr:uid="{C0239FBC-CB3F-724F-A270-CF07D41002DB}"/>
    <hyperlink ref="AA39" r:id="rId68" display="LH back catch" xr:uid="{EB0AC7FD-A0B4-9C48-8B4D-165431D9B9E5}"/>
    <hyperlink ref="AA40" r:id="rId69" display="RH back catch" xr:uid="{3FC31544-E726-E84E-A7FD-49BA5FA931E1}"/>
    <hyperlink ref="AA41" r:id="rId70" display="LH back hand" xr:uid="{027AEF25-5D39-B749-9A17-7F6765E1E90F}"/>
    <hyperlink ref="AA42" r:id="rId71" display="RH head catch" xr:uid="{A76FA109-3067-1B41-8116-EE491E6FE026}"/>
    <hyperlink ref="AA43" r:id="rId72" display="RH or LH under R/L leg (kick)" xr:uid="{294A9367-4145-C74C-9B5F-21BB618C2453}"/>
    <hyperlink ref="AA44" r:id="rId73" display="RH back hand - illusion or_x000a_walkover" xr:uid="{F30C8F93-C403-6E4A-9D6C-8D4FA8391CB1}"/>
    <hyperlink ref="AA45" r:id="rId74" display="Back hand under leg" xr:uid="{C3EBCCD8-43C3-454A-942A-692975A516E3}"/>
    <hyperlink ref="AA47" r:id="rId75" display="RH/LH blind" xr:uid="{019E9E44-44C6-B14F-AFBE-2DEC415BA11A}"/>
    <hyperlink ref="AA46" r:id="rId76" display="https://vimeo.com/649931465/546d1a6c3b" xr:uid="{BEC46D57-D1DE-994E-965E-702DF8203202}"/>
    <hyperlink ref="AA48" r:id="rId77" display="Elbow pop (followed by RH catch)" xr:uid="{F19E9D1B-95BD-3A4C-9C0E-105A8A71AD2E}"/>
    <hyperlink ref="AA49" r:id="rId78" display="Back hand under kick" xr:uid="{0E1585D7-9C0F-9849-81D4-A60A87B1299F}"/>
    <hyperlink ref="AA50" r:id="rId79" display="Back hand in R leg fan kick" xr:uid="{B29FBA54-81DE-884A-8C96-F04ACEA91B93}"/>
    <hyperlink ref="AA51" r:id="rId80" display="LH inside illusion" xr:uid="{0C8CCF60-7643-8641-B616-8BF9CFAF3834}"/>
    <hyperlink ref="AA52" r:id="rId81" display="Inside forward illusion" xr:uid="{6EF9CB67-B1DD-7042-937D-BE4C704A0050}"/>
    <hyperlink ref="AA53" r:id="rId82" display="Inside cartwheel/ cartwheel to floor" xr:uid="{7BBE9898-042D-FF47-B067-60537DDBF933}"/>
    <hyperlink ref="AA54" r:id="rId83" display="Inside non vertical illusion to floor" xr:uid="{173F4713-D909-4C46-AE0C-BD51E39203CC}"/>
    <hyperlink ref="AA55" r:id="rId84" display="Inside backbend onto floor (Moua)" xr:uid="{0068D45B-DD46-3648-BB08-E71100AB2CFF}"/>
    <hyperlink ref="AA56" r:id="rId85" display="Slap catch" xr:uid="{414BD316-84FA-EF41-BAFA-8DF8E2FDA9D8}"/>
    <hyperlink ref="AA57" r:id="rId86" display="1/2 long arm roll - slap catch" xr:uid="{7D041AC7-1585-1E43-AD26-D70B06E82A60}"/>
    <hyperlink ref="AA60" r:id="rId87" display="LH blind facing forward (Travers)" xr:uid="{249CD2E7-9462-B44B-AAE4-138C473D4421}"/>
    <hyperlink ref="AA59" r:id="rId88" display="https://vimeo.com/672820065/62a713dfa1" xr:uid="{CD91DBE0-6B70-D445-95D8-1BDEEB351A92}"/>
    <hyperlink ref="AA61" r:id="rId89" display="Long arm roll" xr:uid="{45B0BE24-AAD1-3F40-8C3D-EB7B4C9248FB}"/>
    <hyperlink ref="AA62" r:id="rId90" display="Inside walkover" xr:uid="{4DD2D6F4-2AF2-5F49-8790-7639F4C761F9}"/>
    <hyperlink ref="AA64" r:id="rId91" display="Inside aerial" xr:uid="{4668F20B-C729-8F4D-A0A1-C6834767FAEB}"/>
    <hyperlink ref="AA65" r:id="rId92" display="LH inside switch waslkover" xr:uid="{3A3D5156-5AC6-7F4B-A2DC-4BADD3912D4C}"/>
    <hyperlink ref="AA66" r:id="rId93" display="Inside walkover on elbows" xr:uid="{1DDE571C-04AA-A74C-B4D9-CD22A42F1E67}"/>
    <hyperlink ref="AA67" r:id="rId94" display="https://vimeo.com/672801359/2f57f5c38c" xr:uid="{2C023A91-F1A0-2F4A-B221-5F782591C78D}"/>
    <hyperlink ref="AA58" r:id="rId95" display="Backhand inside illusion" xr:uid="{83856C17-2C6E-B748-B43F-3593722B661C}"/>
    <hyperlink ref="AA63" r:id="rId96" display="Back hand inside waslkover" xr:uid="{747D7CC7-773D-8347-B8A6-D9B06F3DB585}"/>
  </hyperlinks>
  <pageMargins left="0.7" right="0.7" top="0.75" bottom="0.75" header="0.3" footer="0.3"/>
  <pageSetup paperSize="9" orientation="portrait" horizontalDpi="300" verticalDpi="0" r:id="rId9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B323F-639B-3F47-AADA-52F6A004281B}">
  <dimension ref="A1:H69"/>
  <sheetViews>
    <sheetView topLeftCell="A24" workbookViewId="0">
      <selection activeCell="C2" sqref="C2:E2"/>
    </sheetView>
  </sheetViews>
  <sheetFormatPr baseColWidth="10" defaultRowHeight="15.75" x14ac:dyDescent="0.5"/>
  <cols>
    <col min="1" max="1" width="12.5" customWidth="1"/>
    <col min="2" max="2" width="53.3125" customWidth="1"/>
    <col min="3" max="3" width="13.6875" customWidth="1"/>
    <col min="4" max="4" width="11.3125" customWidth="1"/>
    <col min="5" max="5" width="12.3125" bestFit="1" customWidth="1"/>
    <col min="6" max="6" width="61.5" customWidth="1"/>
    <col min="7" max="7" width="54.5" bestFit="1" customWidth="1"/>
    <col min="8" max="8" width="11.3125" customWidth="1"/>
  </cols>
  <sheetData>
    <row r="1" spans="1:8" ht="18" thickBot="1" x14ac:dyDescent="0.55000000000000004">
      <c r="A1" s="46" t="s">
        <v>77</v>
      </c>
      <c r="B1" s="47" t="s">
        <v>78</v>
      </c>
      <c r="C1" s="47" t="s">
        <v>79</v>
      </c>
      <c r="D1" s="47" t="s">
        <v>80</v>
      </c>
      <c r="E1" s="47" t="s">
        <v>81</v>
      </c>
      <c r="F1" s="49" t="s">
        <v>82</v>
      </c>
      <c r="G1" s="49" t="s">
        <v>324</v>
      </c>
      <c r="H1" s="47" t="s">
        <v>83</v>
      </c>
    </row>
    <row r="2" spans="1:8" ht="17.649999999999999" x14ac:dyDescent="0.5">
      <c r="A2" s="87" t="s">
        <v>325</v>
      </c>
      <c r="B2" s="88" t="s">
        <v>326</v>
      </c>
      <c r="C2" s="88" t="s">
        <v>103</v>
      </c>
      <c r="D2" s="88" t="s">
        <v>327</v>
      </c>
      <c r="E2" s="88" t="s">
        <v>328</v>
      </c>
      <c r="F2" s="89" t="s">
        <v>329</v>
      </c>
      <c r="G2" s="90" t="str">
        <f>CONCATENATE(E2,"-",F2)</f>
        <v>MC.1.A.1-Sissonne en déplacement</v>
      </c>
      <c r="H2" s="51">
        <v>1</v>
      </c>
    </row>
    <row r="3" spans="1:8" ht="17.649999999999999" x14ac:dyDescent="0.5">
      <c r="A3" s="50" t="s">
        <v>325</v>
      </c>
      <c r="B3" s="51" t="s">
        <v>326</v>
      </c>
      <c r="C3" s="51" t="s">
        <v>103</v>
      </c>
      <c r="D3" s="51" t="s">
        <v>330</v>
      </c>
      <c r="E3" s="51" t="s">
        <v>331</v>
      </c>
      <c r="F3" s="89" t="s">
        <v>332</v>
      </c>
      <c r="G3" s="90" t="str">
        <f t="shared" ref="G3:G66" si="0">CONCATENATE(E3,"-",F3)</f>
        <v>MC.1.A.2-Saut de biche</v>
      </c>
      <c r="H3" s="51">
        <v>1.5</v>
      </c>
    </row>
    <row r="4" spans="1:8" ht="17.649999999999999" x14ac:dyDescent="0.5">
      <c r="A4" s="59" t="s">
        <v>325</v>
      </c>
      <c r="B4" s="60" t="s">
        <v>326</v>
      </c>
      <c r="C4" s="60" t="s">
        <v>103</v>
      </c>
      <c r="D4" s="60" t="s">
        <v>333</v>
      </c>
      <c r="E4" s="60" t="s">
        <v>334</v>
      </c>
      <c r="F4" s="91" t="s">
        <v>335</v>
      </c>
      <c r="G4" s="90" t="str">
        <f t="shared" si="0"/>
        <v>MC.2.A.2-Saut jazz pied tête</v>
      </c>
      <c r="H4" s="60">
        <v>1.5</v>
      </c>
    </row>
    <row r="5" spans="1:8" ht="17.649999999999999" x14ac:dyDescent="0.5">
      <c r="A5" s="59" t="s">
        <v>325</v>
      </c>
      <c r="B5" s="60" t="s">
        <v>326</v>
      </c>
      <c r="C5" s="60" t="s">
        <v>130</v>
      </c>
      <c r="D5" s="60" t="s">
        <v>336</v>
      </c>
      <c r="E5" s="60" t="s">
        <v>337</v>
      </c>
      <c r="F5" s="92" t="s">
        <v>338</v>
      </c>
      <c r="G5" s="90" t="str">
        <f t="shared" si="0"/>
        <v>MC.2.B.2-Russian Sit Jump</v>
      </c>
      <c r="H5" s="60">
        <v>2.5</v>
      </c>
    </row>
    <row r="6" spans="1:8" ht="17.649999999999999" x14ac:dyDescent="0.5">
      <c r="A6" s="59" t="s">
        <v>325</v>
      </c>
      <c r="B6" s="60" t="s">
        <v>326</v>
      </c>
      <c r="C6" s="60" t="s">
        <v>103</v>
      </c>
      <c r="D6" s="60" t="s">
        <v>339</v>
      </c>
      <c r="E6" s="60" t="s">
        <v>340</v>
      </c>
      <c r="F6" s="93" t="s">
        <v>341</v>
      </c>
      <c r="G6" s="90" t="str">
        <f t="shared" si="0"/>
        <v>MC.3.A.2-Cabriole front/side/ back</v>
      </c>
      <c r="H6" s="60">
        <v>1.5</v>
      </c>
    </row>
    <row r="7" spans="1:8" ht="17.649999999999999" x14ac:dyDescent="0.5">
      <c r="A7" s="59" t="s">
        <v>325</v>
      </c>
      <c r="B7" s="60" t="s">
        <v>326</v>
      </c>
      <c r="C7" s="60" t="s">
        <v>154</v>
      </c>
      <c r="D7" s="60" t="s">
        <v>342</v>
      </c>
      <c r="E7" s="60" t="s">
        <v>343</v>
      </c>
      <c r="F7" s="94" t="s">
        <v>344</v>
      </c>
      <c r="G7" s="90" t="str">
        <f t="shared" si="0"/>
        <v>MC.3.C.1-Cabriole back with a beat (2 total beats)</v>
      </c>
      <c r="H7" s="60">
        <v>3.5</v>
      </c>
    </row>
    <row r="8" spans="1:8" ht="17.649999999999999" x14ac:dyDescent="0.5">
      <c r="A8" s="59" t="s">
        <v>325</v>
      </c>
      <c r="B8" s="60" t="s">
        <v>326</v>
      </c>
      <c r="C8" s="60" t="s">
        <v>154</v>
      </c>
      <c r="D8" s="60" t="s">
        <v>345</v>
      </c>
      <c r="E8" s="60" t="s">
        <v>346</v>
      </c>
      <c r="F8" s="94" t="s">
        <v>347</v>
      </c>
      <c r="G8" s="90" t="str">
        <f t="shared" si="0"/>
        <v>MC.4.C.1-Cabriole front with a beat (2 total beats)</v>
      </c>
      <c r="H8" s="60">
        <v>3.5</v>
      </c>
    </row>
    <row r="9" spans="1:8" ht="17.649999999999999" x14ac:dyDescent="0.5">
      <c r="A9" s="59" t="s">
        <v>325</v>
      </c>
      <c r="B9" s="60" t="s">
        <v>326</v>
      </c>
      <c r="C9" s="60" t="s">
        <v>130</v>
      </c>
      <c r="D9" s="60" t="s">
        <v>348</v>
      </c>
      <c r="E9" s="60" t="s">
        <v>349</v>
      </c>
      <c r="F9" s="92" t="s">
        <v>350</v>
      </c>
      <c r="G9" s="90" t="str">
        <f t="shared" si="0"/>
        <v>MC.5.B.3-Garrison/ floor leap/waterfall</v>
      </c>
      <c r="H9" s="60">
        <v>3</v>
      </c>
    </row>
    <row r="10" spans="1:8" ht="17.649999999999999" x14ac:dyDescent="0.5">
      <c r="A10" s="59" t="s">
        <v>325</v>
      </c>
      <c r="B10" s="60" t="s">
        <v>351</v>
      </c>
      <c r="C10" s="60" t="s">
        <v>103</v>
      </c>
      <c r="D10" s="60" t="s">
        <v>104</v>
      </c>
      <c r="E10" s="60" t="s">
        <v>352</v>
      </c>
      <c r="F10" s="93" t="s">
        <v>353</v>
      </c>
      <c r="G10" s="90" t="str">
        <f t="shared" si="0"/>
        <v>S.1.A.1-1 spin</v>
      </c>
      <c r="H10" s="60">
        <v>1</v>
      </c>
    </row>
    <row r="11" spans="1:8" ht="17.649999999999999" x14ac:dyDescent="0.5">
      <c r="A11" s="59" t="s">
        <v>325</v>
      </c>
      <c r="B11" s="60" t="s">
        <v>351</v>
      </c>
      <c r="C11" s="60" t="s">
        <v>103</v>
      </c>
      <c r="D11" s="60" t="s">
        <v>354</v>
      </c>
      <c r="E11" s="60" t="s">
        <v>355</v>
      </c>
      <c r="F11" s="93" t="s">
        <v>356</v>
      </c>
      <c r="G11" s="90" t="str">
        <f t="shared" si="0"/>
        <v>S.2.A.2-Air tour - single</v>
      </c>
      <c r="H11" s="60">
        <v>1.5</v>
      </c>
    </row>
    <row r="12" spans="1:8" ht="17.649999999999999" x14ac:dyDescent="0.5">
      <c r="A12" s="59" t="s">
        <v>325</v>
      </c>
      <c r="B12" s="60" t="s">
        <v>351</v>
      </c>
      <c r="C12" s="60" t="s">
        <v>130</v>
      </c>
      <c r="D12" s="60" t="s">
        <v>137</v>
      </c>
      <c r="E12" s="60" t="s">
        <v>357</v>
      </c>
      <c r="F12" s="92" t="s">
        <v>358</v>
      </c>
      <c r="G12" s="90" t="str">
        <f t="shared" si="0"/>
        <v xml:space="preserve">S.3.B.1-Attitude turn in/out </v>
      </c>
      <c r="H12" s="60">
        <v>2</v>
      </c>
    </row>
    <row r="13" spans="1:8" ht="17.649999999999999" x14ac:dyDescent="0.5">
      <c r="A13" s="59" t="s">
        <v>325</v>
      </c>
      <c r="B13" s="60" t="s">
        <v>351</v>
      </c>
      <c r="C13" s="60" t="s">
        <v>154</v>
      </c>
      <c r="D13" s="60" t="s">
        <v>359</v>
      </c>
      <c r="E13" s="60" t="s">
        <v>360</v>
      </c>
      <c r="F13" s="94" t="s">
        <v>361</v>
      </c>
      <c r="G13" s="90" t="str">
        <f t="shared" si="0"/>
        <v>S.3.C.1-Battement hold 1 spin</v>
      </c>
      <c r="H13" s="60">
        <v>3.5</v>
      </c>
    </row>
    <row r="14" spans="1:8" ht="17.649999999999999" x14ac:dyDescent="0.5">
      <c r="A14" s="59" t="s">
        <v>325</v>
      </c>
      <c r="B14" s="60" t="s">
        <v>351</v>
      </c>
      <c r="C14" s="60" t="s">
        <v>130</v>
      </c>
      <c r="D14" s="60" t="s">
        <v>143</v>
      </c>
      <c r="E14" s="60" t="s">
        <v>362</v>
      </c>
      <c r="F14" s="92" t="s">
        <v>363</v>
      </c>
      <c r="G14" s="90" t="str">
        <f t="shared" si="0"/>
        <v>S.4.B.1-Arabesque turnin/out</v>
      </c>
      <c r="H14" s="60">
        <v>2</v>
      </c>
    </row>
    <row r="15" spans="1:8" ht="17.649999999999999" x14ac:dyDescent="0.5">
      <c r="A15" s="59" t="s">
        <v>325</v>
      </c>
      <c r="B15" s="60" t="s">
        <v>351</v>
      </c>
      <c r="C15" s="60" t="s">
        <v>103</v>
      </c>
      <c r="D15" s="60" t="s">
        <v>364</v>
      </c>
      <c r="E15" s="60" t="s">
        <v>365</v>
      </c>
      <c r="F15" s="93" t="s">
        <v>366</v>
      </c>
      <c r="G15" s="90" t="str">
        <f t="shared" si="0"/>
        <v xml:space="preserve">S.5.A.2-1 spin piqué in/out  </v>
      </c>
      <c r="H15" s="60">
        <v>1.5</v>
      </c>
    </row>
    <row r="16" spans="1:8" ht="17.649999999999999" x14ac:dyDescent="0.5">
      <c r="A16" s="59" t="s">
        <v>325</v>
      </c>
      <c r="B16" s="60" t="s">
        <v>351</v>
      </c>
      <c r="C16" s="60" t="s">
        <v>154</v>
      </c>
      <c r="D16" s="60" t="s">
        <v>367</v>
      </c>
      <c r="E16" s="60" t="s">
        <v>368</v>
      </c>
      <c r="F16" s="95" t="s">
        <v>369</v>
      </c>
      <c r="G16" s="90" t="str">
        <f t="shared" si="0"/>
        <v>S.6.C.1-Axel 1.5 spin</v>
      </c>
      <c r="H16" s="60">
        <v>3.5</v>
      </c>
    </row>
    <row r="17" spans="1:8" ht="17.649999999999999" x14ac:dyDescent="0.5">
      <c r="A17" s="59" t="s">
        <v>325</v>
      </c>
      <c r="B17" s="60" t="s">
        <v>370</v>
      </c>
      <c r="C17" s="60" t="s">
        <v>103</v>
      </c>
      <c r="D17" s="60" t="s">
        <v>371</v>
      </c>
      <c r="E17" s="60" t="s">
        <v>372</v>
      </c>
      <c r="F17" s="93" t="s">
        <v>373</v>
      </c>
      <c r="G17" s="90" t="str">
        <f t="shared" si="0"/>
        <v>SD.1.A.2-Battement front/side</v>
      </c>
      <c r="H17" s="60">
        <v>1.5</v>
      </c>
    </row>
    <row r="18" spans="1:8" ht="17.649999999999999" x14ac:dyDescent="0.5">
      <c r="A18" s="59" t="s">
        <v>325</v>
      </c>
      <c r="B18" s="60" t="s">
        <v>370</v>
      </c>
      <c r="C18" s="60" t="s">
        <v>130</v>
      </c>
      <c r="D18" s="60" t="s">
        <v>223</v>
      </c>
      <c r="E18" s="60" t="s">
        <v>374</v>
      </c>
      <c r="F18" s="92" t="s">
        <v>375</v>
      </c>
      <c r="G18" s="90" t="str">
        <f t="shared" si="0"/>
        <v>SD.1.B.1-Pied tête</v>
      </c>
      <c r="H18" s="60">
        <v>2</v>
      </c>
    </row>
    <row r="19" spans="1:8" ht="17.649999999999999" x14ac:dyDescent="0.5">
      <c r="A19" s="59" t="s">
        <v>325</v>
      </c>
      <c r="B19" s="60" t="s">
        <v>370</v>
      </c>
      <c r="C19" s="60" t="s">
        <v>103</v>
      </c>
      <c r="D19" s="60" t="s">
        <v>376</v>
      </c>
      <c r="E19" s="60" t="s">
        <v>377</v>
      </c>
      <c r="F19" s="93" t="s">
        <v>378</v>
      </c>
      <c r="G19" s="90" t="str">
        <f t="shared" si="0"/>
        <v>SD.2.A.2-Attitude</v>
      </c>
      <c r="H19" s="60">
        <v>1.5</v>
      </c>
    </row>
    <row r="20" spans="1:8" ht="17.649999999999999" x14ac:dyDescent="0.5">
      <c r="A20" s="59" t="s">
        <v>325</v>
      </c>
      <c r="B20" s="60" t="s">
        <v>370</v>
      </c>
      <c r="C20" s="60" t="s">
        <v>130</v>
      </c>
      <c r="D20" s="60" t="s">
        <v>230</v>
      </c>
      <c r="E20" s="60" t="s">
        <v>379</v>
      </c>
      <c r="F20" s="92" t="s">
        <v>380</v>
      </c>
      <c r="G20" s="90" t="str">
        <f t="shared" si="0"/>
        <v>SD.2.B.1-Fan Kick</v>
      </c>
      <c r="H20" s="60">
        <v>2</v>
      </c>
    </row>
    <row r="21" spans="1:8" ht="17.649999999999999" x14ac:dyDescent="0.5">
      <c r="A21" s="59" t="s">
        <v>325</v>
      </c>
      <c r="B21" s="60" t="s">
        <v>370</v>
      </c>
      <c r="C21" s="60" t="s">
        <v>130</v>
      </c>
      <c r="D21" s="60" t="s">
        <v>381</v>
      </c>
      <c r="E21" s="60" t="s">
        <v>382</v>
      </c>
      <c r="F21" s="92" t="s">
        <v>383</v>
      </c>
      <c r="G21" s="90" t="str">
        <f t="shared" si="0"/>
        <v>SD.2.B.2-Battement hold front/side</v>
      </c>
      <c r="H21" s="60">
        <v>2.5</v>
      </c>
    </row>
    <row r="22" spans="1:8" ht="17.649999999999999" x14ac:dyDescent="0.5">
      <c r="A22" s="59" t="s">
        <v>325</v>
      </c>
      <c r="B22" s="60" t="s">
        <v>370</v>
      </c>
      <c r="C22" s="60" t="s">
        <v>103</v>
      </c>
      <c r="D22" s="60" t="s">
        <v>384</v>
      </c>
      <c r="E22" s="60" t="s">
        <v>385</v>
      </c>
      <c r="F22" s="93" t="s">
        <v>386</v>
      </c>
      <c r="G22" s="90" t="str">
        <f t="shared" si="0"/>
        <v>SD.3.A.2-Arabesque</v>
      </c>
      <c r="H22" s="60">
        <v>1.5</v>
      </c>
    </row>
    <row r="23" spans="1:8" ht="17.649999999999999" x14ac:dyDescent="0.5">
      <c r="A23" s="59" t="s">
        <v>325</v>
      </c>
      <c r="B23" s="60" t="s">
        <v>387</v>
      </c>
      <c r="C23" s="60" t="s">
        <v>103</v>
      </c>
      <c r="D23" s="60" t="s">
        <v>388</v>
      </c>
      <c r="E23" s="60" t="s">
        <v>389</v>
      </c>
      <c r="F23" s="93" t="s">
        <v>390</v>
      </c>
      <c r="G23" s="90" t="str">
        <f t="shared" si="0"/>
        <v>SG.1.A.2-Split side</v>
      </c>
      <c r="H23" s="60">
        <v>1.5</v>
      </c>
    </row>
    <row r="24" spans="1:8" ht="17.649999999999999" x14ac:dyDescent="0.5">
      <c r="A24" s="59" t="s">
        <v>325</v>
      </c>
      <c r="B24" s="60" t="s">
        <v>387</v>
      </c>
      <c r="C24" s="60" t="s">
        <v>130</v>
      </c>
      <c r="D24" s="60" t="s">
        <v>391</v>
      </c>
      <c r="E24" s="60" t="s">
        <v>392</v>
      </c>
      <c r="F24" s="92" t="s">
        <v>393</v>
      </c>
      <c r="G24" s="90" t="str">
        <f t="shared" si="0"/>
        <v>SG.1.B.1-Front split front</v>
      </c>
      <c r="H24" s="60">
        <v>2</v>
      </c>
    </row>
    <row r="25" spans="1:8" ht="17.649999999999999" x14ac:dyDescent="0.5">
      <c r="A25" s="59" t="s">
        <v>325</v>
      </c>
      <c r="B25" s="60" t="s">
        <v>387</v>
      </c>
      <c r="C25" s="60" t="s">
        <v>130</v>
      </c>
      <c r="D25" s="60" t="s">
        <v>394</v>
      </c>
      <c r="E25" s="60" t="s">
        <v>395</v>
      </c>
      <c r="F25" s="92" t="s">
        <v>396</v>
      </c>
      <c r="G25" s="90" t="str">
        <f t="shared" si="0"/>
        <v>SG.1.B.2-Onde/wave from up/from down</v>
      </c>
      <c r="H25" s="60">
        <v>2.5</v>
      </c>
    </row>
    <row r="26" spans="1:8" ht="17.649999999999999" x14ac:dyDescent="0.5">
      <c r="A26" s="59" t="s">
        <v>325</v>
      </c>
      <c r="B26" s="60" t="s">
        <v>387</v>
      </c>
      <c r="C26" s="60" t="s">
        <v>130</v>
      </c>
      <c r="D26" s="60" t="s">
        <v>397</v>
      </c>
      <c r="E26" s="60" t="s">
        <v>398</v>
      </c>
      <c r="F26" s="92" t="s">
        <v>399</v>
      </c>
      <c r="G26" s="90" t="str">
        <f t="shared" si="0"/>
        <v>SG.1.B.3-Charlotte Forearm Stand</v>
      </c>
      <c r="H26" s="60">
        <v>3</v>
      </c>
    </row>
    <row r="27" spans="1:8" ht="17.649999999999999" x14ac:dyDescent="0.5">
      <c r="A27" s="59" t="s">
        <v>325</v>
      </c>
      <c r="B27" s="60" t="s">
        <v>387</v>
      </c>
      <c r="C27" s="60" t="s">
        <v>154</v>
      </c>
      <c r="D27" s="60" t="s">
        <v>400</v>
      </c>
      <c r="E27" s="60" t="s">
        <v>401</v>
      </c>
      <c r="F27" s="95" t="s">
        <v>402</v>
      </c>
      <c r="G27" s="90" t="str">
        <f t="shared" si="0"/>
        <v>SG.1.C.1-Cambré</v>
      </c>
      <c r="H27" s="60">
        <v>3.5</v>
      </c>
    </row>
    <row r="28" spans="1:8" ht="17.649999999999999" x14ac:dyDescent="0.5">
      <c r="A28" s="59" t="s">
        <v>325</v>
      </c>
      <c r="B28" s="60" t="s">
        <v>387</v>
      </c>
      <c r="C28" s="60" t="s">
        <v>161</v>
      </c>
      <c r="D28" s="60" t="s">
        <v>403</v>
      </c>
      <c r="E28" s="60" t="s">
        <v>404</v>
      </c>
      <c r="F28" s="96" t="s">
        <v>405</v>
      </c>
      <c r="G28" s="90" t="str">
        <f t="shared" si="0"/>
        <v>SG.1.D.2-Windmill to chest stand</v>
      </c>
      <c r="H28" s="60">
        <v>6</v>
      </c>
    </row>
    <row r="29" spans="1:8" ht="17.649999999999999" x14ac:dyDescent="0.5">
      <c r="A29" s="59" t="s">
        <v>325</v>
      </c>
      <c r="B29" s="60" t="s">
        <v>387</v>
      </c>
      <c r="C29" s="60" t="s">
        <v>130</v>
      </c>
      <c r="D29" s="60" t="s">
        <v>406</v>
      </c>
      <c r="E29" s="60" t="s">
        <v>407</v>
      </c>
      <c r="F29" s="92" t="s">
        <v>408</v>
      </c>
      <c r="G29" s="90" t="str">
        <f t="shared" si="0"/>
        <v>SG.2.B.2-Illusion forward or reverse</v>
      </c>
      <c r="H29" s="60">
        <v>2.5</v>
      </c>
    </row>
    <row r="30" spans="1:8" ht="17.649999999999999" x14ac:dyDescent="0.5">
      <c r="A30" s="59" t="s">
        <v>325</v>
      </c>
      <c r="B30" s="60" t="s">
        <v>409</v>
      </c>
      <c r="C30" s="60" t="s">
        <v>410</v>
      </c>
      <c r="D30" s="60" t="s">
        <v>411</v>
      </c>
      <c r="E30" s="60" t="s">
        <v>412</v>
      </c>
      <c r="F30" s="97" t="s">
        <v>413</v>
      </c>
      <c r="G30" s="90" t="str">
        <f t="shared" si="0"/>
        <v>TC.1.0.0-Chassé</v>
      </c>
      <c r="H30" s="60">
        <v>0</v>
      </c>
    </row>
    <row r="31" spans="1:8" ht="17.649999999999999" x14ac:dyDescent="0.5">
      <c r="A31" s="59" t="s">
        <v>325</v>
      </c>
      <c r="B31" s="60" t="s">
        <v>409</v>
      </c>
      <c r="C31" s="60" t="s">
        <v>103</v>
      </c>
      <c r="D31" s="60" t="s">
        <v>414</v>
      </c>
      <c r="E31" s="60" t="s">
        <v>415</v>
      </c>
      <c r="F31" s="93" t="s">
        <v>416</v>
      </c>
      <c r="G31" s="90" t="str">
        <f t="shared" si="0"/>
        <v>TC.1.A.1-Tour chainé</v>
      </c>
      <c r="H31" s="60">
        <v>1</v>
      </c>
    </row>
    <row r="32" spans="1:8" ht="17.649999999999999" x14ac:dyDescent="0.5">
      <c r="A32" s="59" t="s">
        <v>325</v>
      </c>
      <c r="B32" s="60" t="s">
        <v>417</v>
      </c>
      <c r="C32" s="60" t="s">
        <v>103</v>
      </c>
      <c r="D32" s="60" t="s">
        <v>418</v>
      </c>
      <c r="E32" s="60" t="s">
        <v>419</v>
      </c>
      <c r="F32" s="93" t="s">
        <v>420</v>
      </c>
      <c r="G32" s="90" t="str">
        <f t="shared" si="0"/>
        <v>TC.10.A.2-Jete jazz bent legs</v>
      </c>
      <c r="H32" s="60">
        <v>1.5</v>
      </c>
    </row>
    <row r="33" spans="1:8" ht="17.649999999999999" x14ac:dyDescent="0.5">
      <c r="A33" s="59" t="s">
        <v>325</v>
      </c>
      <c r="B33" s="60" t="s">
        <v>421</v>
      </c>
      <c r="C33" s="60" t="s">
        <v>130</v>
      </c>
      <c r="D33" s="60" t="s">
        <v>422</v>
      </c>
      <c r="E33" s="60" t="s">
        <v>423</v>
      </c>
      <c r="F33" s="92" t="s">
        <v>424</v>
      </c>
      <c r="G33" s="90" t="str">
        <f t="shared" si="0"/>
        <v>TC.10.B.1-Stag leap</v>
      </c>
      <c r="H33" s="60">
        <v>2</v>
      </c>
    </row>
    <row r="34" spans="1:8" ht="17.649999999999999" x14ac:dyDescent="0.5">
      <c r="A34" s="59" t="s">
        <v>325</v>
      </c>
      <c r="B34" s="60" t="s">
        <v>421</v>
      </c>
      <c r="C34" s="60" t="s">
        <v>130</v>
      </c>
      <c r="D34" s="60" t="s">
        <v>425</v>
      </c>
      <c r="E34" s="60" t="s">
        <v>426</v>
      </c>
      <c r="F34" s="92" t="s">
        <v>427</v>
      </c>
      <c r="G34" s="90" t="str">
        <f t="shared" si="0"/>
        <v>TC.10.B.2-Italian pas de chat</v>
      </c>
      <c r="H34" s="60">
        <v>2.5</v>
      </c>
    </row>
    <row r="35" spans="1:8" ht="17.649999999999999" x14ac:dyDescent="0.5">
      <c r="A35" s="59" t="s">
        <v>325</v>
      </c>
      <c r="B35" s="60" t="s">
        <v>421</v>
      </c>
      <c r="C35" s="60" t="s">
        <v>154</v>
      </c>
      <c r="D35" s="60" t="s">
        <v>428</v>
      </c>
      <c r="E35" s="60" t="s">
        <v>429</v>
      </c>
      <c r="F35" s="94" t="s">
        <v>430</v>
      </c>
      <c r="G35" s="90" t="str">
        <f t="shared" si="0"/>
        <v>TC.10.C.1-Tour jeté (hip level with legs)</v>
      </c>
      <c r="H35" s="60">
        <v>3.5</v>
      </c>
    </row>
    <row r="36" spans="1:8" ht="17.649999999999999" x14ac:dyDescent="0.5">
      <c r="A36" s="59" t="s">
        <v>325</v>
      </c>
      <c r="B36" s="60" t="s">
        <v>421</v>
      </c>
      <c r="C36" s="60" t="s">
        <v>130</v>
      </c>
      <c r="D36" s="60" t="s">
        <v>431</v>
      </c>
      <c r="E36" s="60" t="s">
        <v>432</v>
      </c>
      <c r="F36" s="92" t="s">
        <v>433</v>
      </c>
      <c r="G36" s="90" t="str">
        <f t="shared" si="0"/>
        <v>TC.11.B.2-Grand jeté</v>
      </c>
      <c r="H36" s="60">
        <v>2.5</v>
      </c>
    </row>
    <row r="37" spans="1:8" ht="17.649999999999999" x14ac:dyDescent="0.5">
      <c r="A37" s="59" t="s">
        <v>325</v>
      </c>
      <c r="B37" s="60" t="s">
        <v>421</v>
      </c>
      <c r="C37" s="60" t="s">
        <v>154</v>
      </c>
      <c r="D37" s="60" t="s">
        <v>434</v>
      </c>
      <c r="E37" s="60" t="s">
        <v>435</v>
      </c>
      <c r="F37" s="94" t="s">
        <v>436</v>
      </c>
      <c r="G37" s="90" t="str">
        <f t="shared" si="0"/>
        <v>TC.11.C.1-Switch Leap to R/L</v>
      </c>
      <c r="H37" s="60">
        <v>3.5</v>
      </c>
    </row>
    <row r="38" spans="1:8" ht="17.649999999999999" x14ac:dyDescent="0.5">
      <c r="A38" s="59" t="s">
        <v>325</v>
      </c>
      <c r="B38" s="60" t="s">
        <v>421</v>
      </c>
      <c r="C38" s="60" t="s">
        <v>154</v>
      </c>
      <c r="D38" s="60" t="s">
        <v>437</v>
      </c>
      <c r="E38" s="60" t="s">
        <v>438</v>
      </c>
      <c r="F38" s="94" t="s">
        <v>439</v>
      </c>
      <c r="G38" s="90" t="str">
        <f t="shared" si="0"/>
        <v xml:space="preserve">TC.12.C.1-Grand jeté (à la seconde  </v>
      </c>
      <c r="H38" s="60">
        <v>3.5</v>
      </c>
    </row>
    <row r="39" spans="1:8" ht="17.649999999999999" x14ac:dyDescent="0.5">
      <c r="A39" s="59" t="s">
        <v>325</v>
      </c>
      <c r="B39" s="60" t="s">
        <v>421</v>
      </c>
      <c r="C39" s="60" t="s">
        <v>154</v>
      </c>
      <c r="D39" s="60" t="s">
        <v>440</v>
      </c>
      <c r="E39" s="60" t="s">
        <v>441</v>
      </c>
      <c r="F39" s="94" t="s">
        <v>442</v>
      </c>
      <c r="G39" s="90" t="str">
        <f t="shared" si="0"/>
        <v>TC.12.C.3-Switch Leap (to second)</v>
      </c>
      <c r="H39" s="60">
        <v>4.5</v>
      </c>
    </row>
    <row r="40" spans="1:8" ht="17.649999999999999" x14ac:dyDescent="0.5">
      <c r="A40" s="59" t="s">
        <v>325</v>
      </c>
      <c r="B40" s="60" t="s">
        <v>421</v>
      </c>
      <c r="C40" s="60" t="s">
        <v>154</v>
      </c>
      <c r="D40" s="60" t="s">
        <v>443</v>
      </c>
      <c r="E40" s="60" t="s">
        <v>444</v>
      </c>
      <c r="F40" s="94" t="s">
        <v>445</v>
      </c>
      <c r="G40" s="90" t="str">
        <f t="shared" si="0"/>
        <v>TC.13.C.1-Calypso/Baryshnikov</v>
      </c>
      <c r="H40" s="60">
        <v>3.5</v>
      </c>
    </row>
    <row r="41" spans="1:8" ht="17.649999999999999" x14ac:dyDescent="0.5">
      <c r="A41" s="59" t="s">
        <v>325</v>
      </c>
      <c r="B41" s="60" t="s">
        <v>446</v>
      </c>
      <c r="C41" s="60" t="s">
        <v>130</v>
      </c>
      <c r="D41" s="60" t="s">
        <v>447</v>
      </c>
      <c r="E41" s="60" t="s">
        <v>448</v>
      </c>
      <c r="F41" s="92" t="s">
        <v>449</v>
      </c>
      <c r="G41" s="90" t="str">
        <f t="shared" si="0"/>
        <v>TC.14.B.2-Cartwheel* (all variants)</v>
      </c>
      <c r="H41" s="60">
        <v>2.5</v>
      </c>
    </row>
    <row r="42" spans="1:8" ht="18" thickBot="1" x14ac:dyDescent="0.55000000000000004">
      <c r="A42" s="82" t="s">
        <v>325</v>
      </c>
      <c r="B42" s="84" t="s">
        <v>446</v>
      </c>
      <c r="C42" s="84" t="s">
        <v>154</v>
      </c>
      <c r="D42" s="84" t="s">
        <v>450</v>
      </c>
      <c r="E42" s="84" t="s">
        <v>451</v>
      </c>
      <c r="F42" s="98" t="s">
        <v>452</v>
      </c>
      <c r="G42" s="90" t="str">
        <f t="shared" si="0"/>
        <v>TC.14.C.1-Butterfly</v>
      </c>
      <c r="H42" s="84">
        <v>3.5</v>
      </c>
    </row>
    <row r="43" spans="1:8" ht="17.649999999999999" x14ac:dyDescent="0.5">
      <c r="A43" s="50" t="s">
        <v>325</v>
      </c>
      <c r="B43" s="51" t="s">
        <v>446</v>
      </c>
      <c r="C43" s="51" t="s">
        <v>154</v>
      </c>
      <c r="D43" s="51" t="s">
        <v>453</v>
      </c>
      <c r="E43" s="51" t="s">
        <v>454</v>
      </c>
      <c r="F43" s="99" t="s">
        <v>455</v>
      </c>
      <c r="G43" s="90" t="str">
        <f t="shared" si="0"/>
        <v>TC.14.C.2-Side aerial</v>
      </c>
      <c r="H43" s="51">
        <v>4</v>
      </c>
    </row>
    <row r="44" spans="1:8" ht="17.649999999999999" x14ac:dyDescent="0.5">
      <c r="A44" s="59" t="s">
        <v>325</v>
      </c>
      <c r="B44" s="60" t="s">
        <v>446</v>
      </c>
      <c r="C44" s="60" t="s">
        <v>130</v>
      </c>
      <c r="D44" s="60" t="s">
        <v>456</v>
      </c>
      <c r="E44" s="60" t="s">
        <v>457</v>
      </c>
      <c r="F44" s="92" t="s">
        <v>458</v>
      </c>
      <c r="G44" s="90" t="str">
        <f t="shared" si="0"/>
        <v>TC.15.B.2-Round off</v>
      </c>
      <c r="H44" s="60">
        <v>2.5</v>
      </c>
    </row>
    <row r="45" spans="1:8" ht="17.649999999999999" x14ac:dyDescent="0.5">
      <c r="A45" s="59" t="s">
        <v>325</v>
      </c>
      <c r="B45" s="60" t="s">
        <v>446</v>
      </c>
      <c r="C45" s="60" t="s">
        <v>130</v>
      </c>
      <c r="D45" s="60" t="s">
        <v>459</v>
      </c>
      <c r="E45" s="60" t="s">
        <v>460</v>
      </c>
      <c r="F45" s="92" t="s">
        <v>461</v>
      </c>
      <c r="G45" s="90" t="str">
        <f t="shared" si="0"/>
        <v>TC.15.B.3-Front walkover* (all variants)</v>
      </c>
      <c r="H45" s="60">
        <v>3</v>
      </c>
    </row>
    <row r="46" spans="1:8" ht="17.649999999999999" x14ac:dyDescent="0.5">
      <c r="A46" s="59" t="s">
        <v>325</v>
      </c>
      <c r="B46" s="60" t="s">
        <v>446</v>
      </c>
      <c r="C46" s="60" t="s">
        <v>154</v>
      </c>
      <c r="D46" s="60" t="s">
        <v>462</v>
      </c>
      <c r="E46" s="60" t="s">
        <v>463</v>
      </c>
      <c r="F46" s="94" t="s">
        <v>464</v>
      </c>
      <c r="G46" s="90" t="str">
        <f t="shared" si="0"/>
        <v>TC.15.C.1-Switch front walkover</v>
      </c>
      <c r="H46" s="60">
        <v>3.5</v>
      </c>
    </row>
    <row r="47" spans="1:8" ht="17.649999999999999" x14ac:dyDescent="0.5">
      <c r="A47" s="59" t="s">
        <v>325</v>
      </c>
      <c r="B47" s="60" t="s">
        <v>446</v>
      </c>
      <c r="C47" s="60" t="s">
        <v>154</v>
      </c>
      <c r="D47" s="60" t="s">
        <v>465</v>
      </c>
      <c r="E47" s="60" t="s">
        <v>466</v>
      </c>
      <c r="F47" s="94" t="s">
        <v>467</v>
      </c>
      <c r="G47" s="90" t="str">
        <f t="shared" si="0"/>
        <v>TC.15.C.3-Front aerial</v>
      </c>
      <c r="H47" s="60">
        <v>4.5</v>
      </c>
    </row>
    <row r="48" spans="1:8" ht="17.649999999999999" x14ac:dyDescent="0.5">
      <c r="A48" s="59" t="s">
        <v>325</v>
      </c>
      <c r="B48" s="60" t="s">
        <v>446</v>
      </c>
      <c r="C48" s="60" t="s">
        <v>154</v>
      </c>
      <c r="D48" s="60" t="s">
        <v>468</v>
      </c>
      <c r="E48" s="60" t="s">
        <v>469</v>
      </c>
      <c r="F48" s="68" t="s">
        <v>470</v>
      </c>
      <c r="G48" s="90" t="str">
        <f t="shared" si="0"/>
        <v>TC.16.C.1-Flip to sit</v>
      </c>
      <c r="H48" s="60">
        <v>3.5</v>
      </c>
    </row>
    <row r="49" spans="1:8" ht="17.649999999999999" x14ac:dyDescent="0.5">
      <c r="A49" s="59" t="s">
        <v>325</v>
      </c>
      <c r="B49" s="60" t="s">
        <v>446</v>
      </c>
      <c r="C49" s="60" t="s">
        <v>154</v>
      </c>
      <c r="D49" s="60" t="s">
        <v>471</v>
      </c>
      <c r="E49" s="60" t="s">
        <v>472</v>
      </c>
      <c r="F49" s="94" t="s">
        <v>473</v>
      </c>
      <c r="G49" s="90" t="str">
        <f t="shared" si="0"/>
        <v>TC.16.C.4-Front aerial flip to sit</v>
      </c>
      <c r="H49" s="60">
        <v>5</v>
      </c>
    </row>
    <row r="50" spans="1:8" ht="17.649999999999999" x14ac:dyDescent="0.5">
      <c r="A50" s="59" t="s">
        <v>325</v>
      </c>
      <c r="B50" s="60" t="s">
        <v>446</v>
      </c>
      <c r="C50" s="60" t="s">
        <v>154</v>
      </c>
      <c r="D50" s="60" t="s">
        <v>474</v>
      </c>
      <c r="E50" s="60" t="s">
        <v>475</v>
      </c>
      <c r="F50" s="94" t="s">
        <v>476</v>
      </c>
      <c r="G50" s="90" t="str">
        <f t="shared" si="0"/>
        <v>TC.17.C.2-Back walkover* (all variants)</v>
      </c>
      <c r="H50" s="60">
        <v>4</v>
      </c>
    </row>
    <row r="51" spans="1:8" ht="17.649999999999999" x14ac:dyDescent="0.5">
      <c r="A51" s="59" t="s">
        <v>325</v>
      </c>
      <c r="B51" s="60" t="s">
        <v>446</v>
      </c>
      <c r="C51" s="60" t="s">
        <v>154</v>
      </c>
      <c r="D51" s="60" t="s">
        <v>477</v>
      </c>
      <c r="E51" s="60" t="s">
        <v>478</v>
      </c>
      <c r="F51" s="94" t="s">
        <v>479</v>
      </c>
      <c r="G51" s="90" t="str">
        <f t="shared" si="0"/>
        <v>TC.17.C.3-Switch back walkover</v>
      </c>
      <c r="H51" s="60">
        <v>4.5</v>
      </c>
    </row>
    <row r="52" spans="1:8" ht="17.649999999999999" x14ac:dyDescent="0.5">
      <c r="A52" s="59" t="s">
        <v>325</v>
      </c>
      <c r="B52" s="60" t="s">
        <v>446</v>
      </c>
      <c r="C52" s="60" t="s">
        <v>161</v>
      </c>
      <c r="D52" s="60" t="s">
        <v>480</v>
      </c>
      <c r="E52" s="60" t="s">
        <v>481</v>
      </c>
      <c r="F52" s="96" t="s">
        <v>482</v>
      </c>
      <c r="G52" s="90" t="str">
        <f t="shared" si="0"/>
        <v xml:space="preserve">TC.17.D.1-Standing back tuck </v>
      </c>
      <c r="H52" s="60">
        <v>5.5</v>
      </c>
    </row>
    <row r="53" spans="1:8" ht="17.649999999999999" x14ac:dyDescent="0.5">
      <c r="A53" s="59" t="s">
        <v>325</v>
      </c>
      <c r="B53" s="60" t="s">
        <v>446</v>
      </c>
      <c r="C53" s="60" t="s">
        <v>161</v>
      </c>
      <c r="D53" s="60" t="s">
        <v>483</v>
      </c>
      <c r="E53" s="60" t="s">
        <v>484</v>
      </c>
      <c r="F53" s="96" t="s">
        <v>485</v>
      </c>
      <c r="G53" s="90" t="str">
        <f t="shared" si="0"/>
        <v xml:space="preserve">TC.17.D.2-Onodi </v>
      </c>
      <c r="H53" s="60">
        <v>6</v>
      </c>
    </row>
    <row r="54" spans="1:8" ht="17.649999999999999" x14ac:dyDescent="0.5">
      <c r="A54" s="59" t="s">
        <v>325</v>
      </c>
      <c r="B54" s="60" t="s">
        <v>446</v>
      </c>
      <c r="C54" s="60" t="s">
        <v>161</v>
      </c>
      <c r="D54" s="60" t="s">
        <v>486</v>
      </c>
      <c r="E54" s="60" t="s">
        <v>487</v>
      </c>
      <c r="F54" s="96" t="s">
        <v>488</v>
      </c>
      <c r="G54" s="90" t="str">
        <f t="shared" si="0"/>
        <v>TC.17.D.3-Back layout step out</v>
      </c>
      <c r="H54" s="60">
        <v>6.5</v>
      </c>
    </row>
    <row r="55" spans="1:8" ht="17.649999999999999" x14ac:dyDescent="0.5">
      <c r="A55" s="59" t="s">
        <v>325</v>
      </c>
      <c r="B55" s="60" t="s">
        <v>446</v>
      </c>
      <c r="C55" s="60" t="s">
        <v>154</v>
      </c>
      <c r="D55" s="60" t="s">
        <v>489</v>
      </c>
      <c r="E55" s="60" t="s">
        <v>490</v>
      </c>
      <c r="F55" s="94" t="s">
        <v>491</v>
      </c>
      <c r="G55" s="90" t="str">
        <f t="shared" si="0"/>
        <v>TC.18.C.2-Valdez</v>
      </c>
      <c r="H55" s="60">
        <v>4</v>
      </c>
    </row>
    <row r="56" spans="1:8" ht="17.649999999999999" x14ac:dyDescent="0.5">
      <c r="A56" s="59" t="s">
        <v>325</v>
      </c>
      <c r="B56" s="60" t="s">
        <v>446</v>
      </c>
      <c r="C56" s="60" t="s">
        <v>161</v>
      </c>
      <c r="D56" s="60" t="s">
        <v>492</v>
      </c>
      <c r="E56" s="60" t="s">
        <v>493</v>
      </c>
      <c r="F56" s="96" t="s">
        <v>494</v>
      </c>
      <c r="G56" s="90" t="str">
        <f t="shared" si="0"/>
        <v xml:space="preserve">TC.18.D.1-Back handspring </v>
      </c>
      <c r="H56" s="60">
        <v>5.5</v>
      </c>
    </row>
    <row r="57" spans="1:8" ht="17.649999999999999" x14ac:dyDescent="0.5">
      <c r="A57" s="59" t="s">
        <v>325</v>
      </c>
      <c r="B57" s="60" t="s">
        <v>409</v>
      </c>
      <c r="C57" s="60" t="s">
        <v>410</v>
      </c>
      <c r="D57" s="60" t="s">
        <v>495</v>
      </c>
      <c r="E57" s="60" t="s">
        <v>496</v>
      </c>
      <c r="F57" s="97" t="s">
        <v>497</v>
      </c>
      <c r="G57" s="90" t="str">
        <f t="shared" si="0"/>
        <v>TC.2.0.0-Glissade</v>
      </c>
      <c r="H57" s="60">
        <v>0</v>
      </c>
    </row>
    <row r="58" spans="1:8" ht="17.649999999999999" x14ac:dyDescent="0.5">
      <c r="A58" s="59" t="s">
        <v>325</v>
      </c>
      <c r="B58" s="60" t="s">
        <v>409</v>
      </c>
      <c r="C58" s="60" t="s">
        <v>410</v>
      </c>
      <c r="D58" s="60" t="s">
        <v>498</v>
      </c>
      <c r="E58" s="60" t="s">
        <v>499</v>
      </c>
      <c r="F58" s="97" t="s">
        <v>500</v>
      </c>
      <c r="G58" s="90" t="str">
        <f t="shared" si="0"/>
        <v>TC.3.0.0-Pas de Bourrée</v>
      </c>
      <c r="H58" s="60">
        <v>0</v>
      </c>
    </row>
    <row r="59" spans="1:8" ht="17.649999999999999" x14ac:dyDescent="0.5">
      <c r="A59" s="59" t="s">
        <v>325</v>
      </c>
      <c r="B59" s="60" t="s">
        <v>409</v>
      </c>
      <c r="C59" s="60" t="s">
        <v>103</v>
      </c>
      <c r="D59" s="60" t="s">
        <v>501</v>
      </c>
      <c r="E59" s="60" t="s">
        <v>502</v>
      </c>
      <c r="F59" s="93" t="s">
        <v>503</v>
      </c>
      <c r="G59" s="90" t="str">
        <f t="shared" si="0"/>
        <v>TC.3.A.1-Pas de chat</v>
      </c>
      <c r="H59" s="60">
        <v>1</v>
      </c>
    </row>
    <row r="60" spans="1:8" ht="17.649999999999999" x14ac:dyDescent="0.5">
      <c r="A60" s="59" t="s">
        <v>325</v>
      </c>
      <c r="B60" s="60" t="s">
        <v>504</v>
      </c>
      <c r="C60" s="60" t="s">
        <v>103</v>
      </c>
      <c r="D60" s="60" t="s">
        <v>505</v>
      </c>
      <c r="E60" s="60" t="s">
        <v>506</v>
      </c>
      <c r="F60" s="93" t="s">
        <v>507</v>
      </c>
      <c r="G60" s="90" t="str">
        <f t="shared" si="0"/>
        <v>TC.6.A.1-1 turn on the floor</v>
      </c>
      <c r="H60" s="60">
        <v>1</v>
      </c>
    </row>
    <row r="61" spans="1:8" ht="17.649999999999999" x14ac:dyDescent="0.5">
      <c r="A61" s="59" t="s">
        <v>325</v>
      </c>
      <c r="B61" s="60" t="s">
        <v>504</v>
      </c>
      <c r="C61" s="60" t="s">
        <v>103</v>
      </c>
      <c r="D61" s="60" t="s">
        <v>508</v>
      </c>
      <c r="E61" s="60" t="s">
        <v>509</v>
      </c>
      <c r="F61" s="93" t="s">
        <v>510</v>
      </c>
      <c r="G61" s="90" t="str">
        <f t="shared" si="0"/>
        <v>TC.6.A.2-Glissade bassinrelevé</v>
      </c>
      <c r="H61" s="60">
        <v>1.5</v>
      </c>
    </row>
    <row r="62" spans="1:8" ht="17.649999999999999" x14ac:dyDescent="0.5">
      <c r="A62" s="59" t="s">
        <v>325</v>
      </c>
      <c r="B62" s="60" t="s">
        <v>504</v>
      </c>
      <c r="C62" s="60" t="s">
        <v>103</v>
      </c>
      <c r="D62" s="60" t="s">
        <v>511</v>
      </c>
      <c r="E62" s="60" t="s">
        <v>512</v>
      </c>
      <c r="F62" s="93" t="s">
        <v>513</v>
      </c>
      <c r="G62" s="90" t="str">
        <f t="shared" si="0"/>
        <v>TC.7.A.2-Eventail fan</v>
      </c>
      <c r="H62" s="60">
        <v>1.5</v>
      </c>
    </row>
    <row r="63" spans="1:8" ht="17.649999999999999" x14ac:dyDescent="0.5">
      <c r="A63" s="59" t="s">
        <v>325</v>
      </c>
      <c r="B63" s="60" t="s">
        <v>514</v>
      </c>
      <c r="C63" s="60" t="s">
        <v>130</v>
      </c>
      <c r="D63" s="60" t="s">
        <v>515</v>
      </c>
      <c r="E63" s="60" t="s">
        <v>516</v>
      </c>
      <c r="F63" s="92" t="s">
        <v>517</v>
      </c>
      <c r="G63" s="90" t="str">
        <f t="shared" si="0"/>
        <v>TC.7.B.3-Fish Flop</v>
      </c>
      <c r="H63" s="60">
        <v>3</v>
      </c>
    </row>
    <row r="64" spans="1:8" ht="17.649999999999999" x14ac:dyDescent="0.5">
      <c r="A64" s="59" t="s">
        <v>325</v>
      </c>
      <c r="B64" s="60" t="s">
        <v>514</v>
      </c>
      <c r="C64" s="60" t="s">
        <v>154</v>
      </c>
      <c r="D64" s="60" t="s">
        <v>518</v>
      </c>
      <c r="E64" s="60" t="s">
        <v>519</v>
      </c>
      <c r="F64" s="94" t="s">
        <v>520</v>
      </c>
      <c r="G64" s="90" t="str">
        <f t="shared" si="0"/>
        <v>TC.7.C.3-Rolling tinisca</v>
      </c>
      <c r="H64" s="60">
        <v>4.5</v>
      </c>
    </row>
    <row r="65" spans="1:8" ht="17.649999999999999" x14ac:dyDescent="0.5">
      <c r="A65" s="59" t="s">
        <v>325</v>
      </c>
      <c r="B65" s="60" t="s">
        <v>514</v>
      </c>
      <c r="C65" s="60" t="s">
        <v>161</v>
      </c>
      <c r="D65" s="60" t="s">
        <v>521</v>
      </c>
      <c r="E65" s="60" t="s">
        <v>522</v>
      </c>
      <c r="F65" s="96" t="s">
        <v>523</v>
      </c>
      <c r="G65" s="90" t="str">
        <f t="shared" si="0"/>
        <v>TC.7.D.1-Rolling tinisca with split leg to standing</v>
      </c>
      <c r="H65" s="60">
        <v>5.5</v>
      </c>
    </row>
    <row r="66" spans="1:8" ht="17.649999999999999" x14ac:dyDescent="0.5">
      <c r="A66" s="59" t="s">
        <v>325</v>
      </c>
      <c r="B66" s="60" t="s">
        <v>504</v>
      </c>
      <c r="C66" s="60" t="s">
        <v>103</v>
      </c>
      <c r="D66" s="60" t="s">
        <v>524</v>
      </c>
      <c r="E66" s="60" t="s">
        <v>525</v>
      </c>
      <c r="F66" s="93" t="s">
        <v>526</v>
      </c>
      <c r="G66" s="90" t="str">
        <f t="shared" si="0"/>
        <v>TC.8.A.2-Somersault* (all variants)</v>
      </c>
      <c r="H66" s="60">
        <v>1.5</v>
      </c>
    </row>
    <row r="67" spans="1:8" ht="17.649999999999999" x14ac:dyDescent="0.5">
      <c r="A67" s="59" t="s">
        <v>325</v>
      </c>
      <c r="B67" s="60" t="s">
        <v>417</v>
      </c>
      <c r="C67" s="60" t="s">
        <v>103</v>
      </c>
      <c r="D67" s="60" t="s">
        <v>527</v>
      </c>
      <c r="E67" s="60" t="s">
        <v>528</v>
      </c>
      <c r="F67" s="93" t="s">
        <v>529</v>
      </c>
      <c r="G67" s="90" t="str">
        <f t="shared" ref="G67:G69" si="1">CONCATENATE(E67,"-",F67)</f>
        <v>TC.9.A.2-Saut de Basque (1/2 spin)</v>
      </c>
      <c r="H67" s="60">
        <v>1.5</v>
      </c>
    </row>
    <row r="68" spans="1:8" ht="17.649999999999999" x14ac:dyDescent="0.5">
      <c r="A68" s="59" t="s">
        <v>325</v>
      </c>
      <c r="B68" s="60" t="s">
        <v>421</v>
      </c>
      <c r="C68" s="60" t="s">
        <v>154</v>
      </c>
      <c r="D68" s="60" t="s">
        <v>530</v>
      </c>
      <c r="E68" s="60" t="s">
        <v>531</v>
      </c>
      <c r="F68" s="94" t="s">
        <v>532</v>
      </c>
      <c r="G68" s="90" t="str">
        <f t="shared" si="1"/>
        <v>TC.9.C.1-Saut de basque (1 and 1/2 turn)</v>
      </c>
      <c r="H68" s="60">
        <v>3.5</v>
      </c>
    </row>
    <row r="69" spans="1:8" ht="18" thickBot="1" x14ac:dyDescent="0.55000000000000004">
      <c r="A69" s="100" t="s">
        <v>325</v>
      </c>
      <c r="B69" s="101"/>
      <c r="C69" s="101"/>
      <c r="D69" s="101"/>
      <c r="E69" s="101"/>
      <c r="F69" s="102"/>
      <c r="G69" s="90" t="str">
        <f t="shared" si="1"/>
        <v>-</v>
      </c>
      <c r="H69" s="84">
        <v>0</v>
      </c>
    </row>
  </sheetData>
  <sheetProtection algorithmName="SHA-512" hashValue="6hU7C6Blfn6CKWxBHC+5z+OqH9C5KG3H6tTkeYKTp2ma0ikDcrSWxujr21vnX7pWD0FG7Ia+Mtc2p2OT6BKNZQ==" saltValue="cim2CbqG3ndknem2Yo05ew==" spinCount="100000" sheet="1" objects="1" scenarios="1" selectLockedCells="1" selectUnlockedCells="1"/>
  <hyperlinks>
    <hyperlink ref="F17" r:id="rId1" display="Battement front/_x000a_side" xr:uid="{7780D9F9-AFDD-D144-8B9B-61666F9F3A06}"/>
    <hyperlink ref="F19" r:id="rId2" xr:uid="{2C5C04D1-C695-3E4E-BCDD-E534991B07E9}"/>
    <hyperlink ref="F22" r:id="rId3" xr:uid="{FF6FE23A-6370-3C45-8174-C2A80F21F331}"/>
    <hyperlink ref="F23" r:id="rId4" xr:uid="{6433648B-3196-454A-8B1B-AD4809B3E442}"/>
    <hyperlink ref="F30" r:id="rId5" xr:uid="{606CE3EF-4092-D14B-B491-FCB113771090}"/>
    <hyperlink ref="F57" r:id="rId6" xr:uid="{B8F180F1-CA35-8345-8DDB-26AA52AB6830}"/>
    <hyperlink ref="F58" r:id="rId7" xr:uid="{E5ABAA39-6CCF-5641-B05D-5D71211517A7}"/>
    <hyperlink ref="F31" r:id="rId8" xr:uid="{EC13B0BF-CFA8-8F47-BE9D-44F0546F5136}"/>
    <hyperlink ref="F59" r:id="rId9" xr:uid="{4B26C520-C73A-D243-A6BA-3D1ED8E26FCF}"/>
    <hyperlink ref="F60" r:id="rId10" display="1 turn on _x000a_the floor" xr:uid="{A0B217BF-0E28-674B-B766-AC5FCB9A46C7}"/>
    <hyperlink ref="F61" r:id="rId11" display="Glissade bassin_x000a_relevé" xr:uid="{8127BD95-EDBE-834B-9A9C-1CBB9E996862}"/>
    <hyperlink ref="F62" r:id="rId12" xr:uid="{6552513B-7E54-9045-9C22-6B6E677F2B50}"/>
    <hyperlink ref="F66" r:id="rId13" display="Somersault" xr:uid="{ED9F5462-42AB-B445-95E0-5E311470EDAB}"/>
    <hyperlink ref="F67" r:id="rId14" display="Saut de Basque_x000a_(1/2 spin)" xr:uid="{64C67123-8F29-8549-9E74-BBF9FE7F1484}"/>
    <hyperlink ref="F32" r:id="rId15" display="Jete jazz_x000a_bent legs" xr:uid="{FD0312A7-E59E-D64B-B53B-D1DB02D4190A}"/>
    <hyperlink ref="F2" r:id="rId16" display="Sissonne en _x000a_déplacement" xr:uid="{68A390A2-E2B4-894F-B597-A8E9EC6C59E4}"/>
    <hyperlink ref="F3" r:id="rId17" xr:uid="{D251B6E2-49F8-8B44-9C27-685412F911B0}"/>
    <hyperlink ref="F4" r:id="rId18" display="https://vimeo.com/644533124/d26dddfc26" xr:uid="{C6CF82DD-4356-DF40-BBE1-379210982117}"/>
    <hyperlink ref="F6" r:id="rId19" xr:uid="{9674B70A-93CF-9448-8070-0BAD5B9527F2}"/>
    <hyperlink ref="F12" r:id="rId20" display="Attitude turn _x000a_in/out " xr:uid="{FDA99B53-B046-7444-B939-4579E6A77C36}"/>
    <hyperlink ref="F14" r:id="rId21" display="Arabesque turn_x000a_in/out" xr:uid="{B622BF23-80F1-664C-8128-D2F43DB0FBA8}"/>
    <hyperlink ref="F18" r:id="rId22" xr:uid="{0EAD269A-0894-DC46-8386-2D75B2001882}"/>
    <hyperlink ref="F20" r:id="rId23" xr:uid="{62D25793-DBBE-6C40-AB10-3A6C22759CFF}"/>
    <hyperlink ref="F24" r:id="rId24" display="Front split_x000a_front" xr:uid="{678ADD95-C395-C842-9B71-E9CD46897C3F}"/>
    <hyperlink ref="F25" r:id="rId25" display="Onde/wave from_x000a_up/from down" xr:uid="{C3A717BB-0416-D04C-838F-A9D0C1434BE7}"/>
    <hyperlink ref="F29" r:id="rId26" display="Illusion forward" xr:uid="{D622134E-8310-FB47-81CA-BB75F02A94E8}"/>
    <hyperlink ref="F26" r:id="rId27" xr:uid="{8FD07A41-EA86-8748-891E-22E3C272038D}"/>
    <hyperlink ref="F63" r:id="rId28" xr:uid="{D2C43420-6BD8-3345-B886-8A842DD9C799}"/>
    <hyperlink ref="F33" r:id="rId29" xr:uid="{D8B6786C-A699-504A-9C65-EC977BB790C2}"/>
    <hyperlink ref="F34" r:id="rId30" display="Italian pas _x000a_de chat" xr:uid="{F7223774-823E-B44F-8E50-2CD930228604}"/>
    <hyperlink ref="F36" r:id="rId31" xr:uid="{9BE73B95-C4FE-8E41-B9D1-43070D0A380F}"/>
    <hyperlink ref="F41" r:id="rId32" display="Cartwheel" xr:uid="{53DE3EF3-A82A-9F46-980A-BDEE0E436BCD}"/>
    <hyperlink ref="F44" r:id="rId33" xr:uid="{0B1F9F49-3A4E-D44A-BDEC-C2264F47F7BC}"/>
    <hyperlink ref="F45" r:id="rId34" display="Front walkover" xr:uid="{D1F1DA25-8330-E54C-84BC-424F40BE7614}"/>
    <hyperlink ref="F5" r:id="rId35" xr:uid="{64F85961-0F38-1145-AD62-F6756D0A993F}"/>
    <hyperlink ref="F9" r:id="rId36" display="Garrison/ floor leap/_x000a_waterfall" xr:uid="{C99A4121-F368-D74F-8D0D-EE8BDF3F4B4A}"/>
    <hyperlink ref="F21" r:id="rId37" display="Battement hold _x000a_front/side" xr:uid="{CA3B7774-B86C-2240-A2CD-4DD4C458EDF4}"/>
    <hyperlink ref="F15" r:id="rId38" display="1 spin piqué _x000a_in/out  " xr:uid="{B85238D4-4FF6-8541-A9BE-2947E79BD9F6}"/>
    <hyperlink ref="F11" r:id="rId39" display="Air tour - _x000a_single" xr:uid="{BCA9A04F-1B5C-D940-A6FA-78B8B18DC437}"/>
    <hyperlink ref="F10" r:id="rId40" xr:uid="{4E6E76AC-BF2A-1E4E-84F0-94C55AE19FBC}"/>
    <hyperlink ref="F13" r:id="rId41" display="Battement hold _x000a_1 spin" xr:uid="{94A00AA2-A260-4C48-9F13-4476671B7851}"/>
    <hyperlink ref="F16" r:id="rId42" xr:uid="{EE2BFA05-E3AC-8F48-AEA7-984C12587E41}"/>
    <hyperlink ref="F27" r:id="rId43" xr:uid="{75DDDB8E-4DFB-F845-8569-FA8181F6253F}"/>
    <hyperlink ref="F64" r:id="rId44" xr:uid="{C4878345-E2D9-B54D-8832-8B22DCEA6B0F}"/>
    <hyperlink ref="F68" r:id="rId45" display="Saut de basque ( 1 and 1/2 turn)" xr:uid="{563BD7BC-A09C-EC4E-B800-D7FAABA5C015}"/>
    <hyperlink ref="F35" r:id="rId46" xr:uid="{F41AEE5E-5766-1143-A8C8-F8A0DC5696BD}"/>
    <hyperlink ref="F37" r:id="rId47" display="Switch Leap _x000a_to R/L" xr:uid="{C62B1F1F-6ECA-D542-B693-46F2CABEAC88}"/>
    <hyperlink ref="F38" r:id="rId48" display="Grand jeté _x000a_(à la seconde  " xr:uid="{AAD8175B-569F-1444-8E2D-62ADE00F531A}"/>
    <hyperlink ref="F40" r:id="rId49" display="Calypso/. Baryshnikov" xr:uid="{3460F675-7963-E244-AB14-4514E7D93F71}"/>
    <hyperlink ref="F39" r:id="rId50" display="Switch Leap_x000a_(to second)" xr:uid="{A7E4F4F7-5A2B-4D44-B6B0-380CC2FAD18C}"/>
    <hyperlink ref="F42" r:id="rId51" xr:uid="{B9C48D1D-8EA0-244F-856A-1413C7436A7F}"/>
    <hyperlink ref="F46" r:id="rId52" display="Switch front_x000a_walkover" xr:uid="{23313C8E-216A-514B-B2A4-07D9AB72F8A6}"/>
    <hyperlink ref="F48" r:id="rId53" xr:uid="{E2BF778F-092A-174D-87EC-C8845BDEB3DC}"/>
    <hyperlink ref="F43" r:id="rId54" xr:uid="{BD0BE7ED-38A7-FB4E-8A92-F97DE9503C15}"/>
    <hyperlink ref="F50" r:id="rId55" display="Back walkover" xr:uid="{FB04C6C8-B770-BD43-9671-239C613ECE5A}"/>
    <hyperlink ref="F55" r:id="rId56" xr:uid="{2256824A-2AF0-BB44-B9D5-024B2C47772E}"/>
    <hyperlink ref="F47" r:id="rId57" xr:uid="{C29E8ACE-9AAD-6943-BD43-11405557433D}"/>
    <hyperlink ref="F51" r:id="rId58" display="Switch back_x000a_walkover" xr:uid="{B397557D-E621-2D4B-AF0A-609FF5DD3F50}"/>
    <hyperlink ref="F49" r:id="rId59" display="Front aerial _x000a_flip to sit" xr:uid="{F351FAC3-90EE-E84B-97DC-A9169866B04C}"/>
    <hyperlink ref="F7" r:id="rId60" display="Cabriole back _x000a_with a beat _x000a_(2 total beats)" xr:uid="{BF69CB63-8177-1242-A454-163C650B6D03}"/>
    <hyperlink ref="F8" r:id="rId61" display="Cabriole front_x000a_with a beat _x000a_(2 total beats)" xr:uid="{DE7BFC7D-DB95-4F46-BA84-69A49D469962}"/>
    <hyperlink ref="F28" r:id="rId62" display="Windmill to _x000a_chest stand" xr:uid="{0CF940FA-17C3-F743-89C9-C990FE99705C}"/>
    <hyperlink ref="F65" r:id="rId63" display="Rolling tinisca_x000a_with split leg_x000a_to standing" xr:uid="{72B302FA-7830-F944-9A22-11FCE4D22835}"/>
    <hyperlink ref="F52" r:id="rId64" display="Standing _x000a_back tuck" xr:uid="{91E5D0F5-5A16-6742-8F5D-C6EE3C6407E7}"/>
    <hyperlink ref="F56" r:id="rId65" display="Back_x000a_handspring" xr:uid="{4BEC7D76-9A99-AC4D-81C8-52EA9570AFBD}"/>
    <hyperlink ref="F53" r:id="rId66" display="Onodi" xr:uid="{DA4EECCC-6F84-AA45-8CED-5AA7B562A27D}"/>
    <hyperlink ref="F54" r:id="rId67" xr:uid="{7B4DA665-F34F-0643-A0E7-BF96EA0E328E}"/>
  </hyperlinks>
  <pageMargins left="0.7" right="0.7" top="0.75" bottom="0.75" header="0.3" footer="0.3"/>
  <pageSetup paperSize="9" orientation="portrait" horizontalDpi="0" verticalDpi="0"/>
  <legacyDrawing r:id="rId6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Fiche</vt:lpstr>
      <vt:lpstr>Rolls+</vt:lpstr>
      <vt:lpstr>Values</vt:lpstr>
      <vt:lpstr>Body-Moves</vt:lpstr>
      <vt:lpstr>Fiche!Zone_d_impression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2023-03-05T18:48:39Z</cp:lastPrinted>
  <dcterms:created xsi:type="dcterms:W3CDTF">2021-07-11T17:12:53Z</dcterms:created>
  <dcterms:modified xsi:type="dcterms:W3CDTF">2024-01-04T12:13:13Z</dcterms:modified>
</cp:coreProperties>
</file>